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8195" windowHeight="9780" firstSheet="6" activeTab="12"/>
  </bookViews>
  <sheets>
    <sheet name="Statewide" sheetId="13" r:id="rId1"/>
    <sheet name="Brisbane" sheetId="22" r:id="rId2"/>
    <sheet name="GoldCoast" sheetId="23" r:id="rId3"/>
    <sheet name="SunshineCoast" sheetId="27" r:id="rId4"/>
    <sheet name="Western (SE QLD)" sheetId="25" r:id="rId5"/>
    <sheet name="Wide Bay Burnett" sheetId="28" r:id="rId6"/>
    <sheet name="Capricornia" sheetId="29" r:id="rId7"/>
    <sheet name="Darling Downs" sheetId="30" r:id="rId8"/>
    <sheet name="Central Coast" sheetId="21" r:id="rId9"/>
    <sheet name="Central West" sheetId="31" r:id="rId10"/>
    <sheet name="Lower Burdekin" sheetId="32" r:id="rId11"/>
    <sheet name="North West" sheetId="33" r:id="rId12"/>
    <sheet name="Tablelands" sheetId="34" r:id="rId13"/>
  </sheets>
  <calcPr calcId="145621"/>
</workbook>
</file>

<file path=xl/calcChain.xml><?xml version="1.0" encoding="utf-8"?>
<calcChain xmlns="http://schemas.openxmlformats.org/spreadsheetml/2006/main">
  <c r="K20" i="34" l="1"/>
  <c r="N19" i="34"/>
  <c r="M19" i="34"/>
  <c r="L19" i="34"/>
  <c r="J19" i="34"/>
  <c r="M18" i="34"/>
  <c r="N17" i="34"/>
  <c r="L17" i="34"/>
  <c r="K17" i="34"/>
  <c r="J17" i="34"/>
  <c r="K14" i="34"/>
  <c r="U10" i="34"/>
  <c r="N20" i="34" s="1"/>
  <c r="N10" i="34"/>
  <c r="K10" i="34"/>
  <c r="J10" i="34"/>
  <c r="U9" i="34"/>
  <c r="K19" i="34" s="1"/>
  <c r="N9" i="34"/>
  <c r="M9" i="34"/>
  <c r="L9" i="34"/>
  <c r="K9" i="34"/>
  <c r="J9" i="34"/>
  <c r="U8" i="34"/>
  <c r="L18" i="34" s="1"/>
  <c r="N8" i="34"/>
  <c r="K8" i="34"/>
  <c r="J8" i="34"/>
  <c r="U7" i="34"/>
  <c r="M17" i="34" s="1"/>
  <c r="N7" i="34"/>
  <c r="M7" i="34"/>
  <c r="L7" i="34"/>
  <c r="K7" i="34"/>
  <c r="J7" i="34"/>
  <c r="N19" i="33"/>
  <c r="M19" i="33"/>
  <c r="J19" i="33"/>
  <c r="L17" i="33"/>
  <c r="K17" i="33"/>
  <c r="K14" i="33"/>
  <c r="U10" i="33"/>
  <c r="N20" i="33" s="1"/>
  <c r="K10" i="33"/>
  <c r="U9" i="33"/>
  <c r="K19" i="33" s="1"/>
  <c r="N9" i="33"/>
  <c r="M9" i="33"/>
  <c r="J9" i="33"/>
  <c r="U8" i="33"/>
  <c r="L18" i="33" s="1"/>
  <c r="U7" i="33"/>
  <c r="M17" i="33" s="1"/>
  <c r="N7" i="33"/>
  <c r="M7" i="33"/>
  <c r="K7" i="33"/>
  <c r="J7" i="33"/>
  <c r="N19" i="32"/>
  <c r="M19" i="32"/>
  <c r="J19" i="32"/>
  <c r="L17" i="32"/>
  <c r="K17" i="32"/>
  <c r="K14" i="32"/>
  <c r="U10" i="32"/>
  <c r="K20" i="32" s="1"/>
  <c r="K10" i="32"/>
  <c r="U9" i="32"/>
  <c r="L19" i="32" s="1"/>
  <c r="N9" i="32"/>
  <c r="M9" i="32"/>
  <c r="K9" i="32"/>
  <c r="J9" i="32"/>
  <c r="U8" i="32"/>
  <c r="M18" i="32" s="1"/>
  <c r="K8" i="32"/>
  <c r="U7" i="32"/>
  <c r="N17" i="32" s="1"/>
  <c r="N7" i="32"/>
  <c r="M7" i="32"/>
  <c r="K7" i="32"/>
  <c r="J7" i="32"/>
  <c r="K20" i="21"/>
  <c r="M19" i="21"/>
  <c r="L19" i="21"/>
  <c r="M18" i="21"/>
  <c r="N17" i="21"/>
  <c r="K17" i="21"/>
  <c r="J17" i="21"/>
  <c r="K14" i="21"/>
  <c r="U10" i="21"/>
  <c r="N20" i="21" s="1"/>
  <c r="N10" i="21"/>
  <c r="K10" i="21"/>
  <c r="J10" i="21"/>
  <c r="U9" i="21"/>
  <c r="K19" i="21" s="1"/>
  <c r="M9" i="21"/>
  <c r="L9" i="21"/>
  <c r="K9" i="21"/>
  <c r="U8" i="21"/>
  <c r="L18" i="21" s="1"/>
  <c r="N8" i="21"/>
  <c r="K8" i="21"/>
  <c r="J8" i="21"/>
  <c r="U7" i="21"/>
  <c r="M17" i="21" s="1"/>
  <c r="M7" i="21"/>
  <c r="L7" i="21"/>
  <c r="K7" i="21"/>
  <c r="K20" i="27"/>
  <c r="N19" i="27"/>
  <c r="M19" i="27"/>
  <c r="L19" i="27"/>
  <c r="J19" i="27"/>
  <c r="M18" i="27"/>
  <c r="N17" i="27"/>
  <c r="L17" i="27"/>
  <c r="K17" i="27"/>
  <c r="J17" i="27"/>
  <c r="K14" i="27"/>
  <c r="U10" i="27"/>
  <c r="N20" i="27" s="1"/>
  <c r="N10" i="27"/>
  <c r="K10" i="27"/>
  <c r="J10" i="27"/>
  <c r="U9" i="27"/>
  <c r="K19" i="27" s="1"/>
  <c r="N9" i="27"/>
  <c r="M9" i="27"/>
  <c r="L9" i="27"/>
  <c r="K9" i="27"/>
  <c r="J9" i="27"/>
  <c r="U8" i="27"/>
  <c r="L18" i="27" s="1"/>
  <c r="N8" i="27"/>
  <c r="K8" i="27"/>
  <c r="J8" i="27"/>
  <c r="U7" i="27"/>
  <c r="M17" i="27" s="1"/>
  <c r="N7" i="27"/>
  <c r="M7" i="27"/>
  <c r="L7" i="27"/>
  <c r="K7" i="27"/>
  <c r="J7" i="27"/>
  <c r="K17" i="31"/>
  <c r="L17" i="31"/>
  <c r="M17" i="31"/>
  <c r="N17" i="31"/>
  <c r="K18" i="31"/>
  <c r="L18" i="31"/>
  <c r="M18" i="31"/>
  <c r="N18" i="31"/>
  <c r="K19" i="31"/>
  <c r="L19" i="31"/>
  <c r="M19" i="31"/>
  <c r="N19" i="31"/>
  <c r="K20" i="31"/>
  <c r="L20" i="31"/>
  <c r="M20" i="31"/>
  <c r="N20" i="31"/>
  <c r="J18" i="31"/>
  <c r="J19" i="31"/>
  <c r="J20" i="31"/>
  <c r="J17" i="31"/>
  <c r="K14" i="31"/>
  <c r="O53" i="13"/>
  <c r="M53" i="13"/>
  <c r="K53" i="13"/>
  <c r="N52" i="13"/>
  <c r="L52" i="13"/>
  <c r="O51" i="13"/>
  <c r="M51" i="13"/>
  <c r="K51" i="13"/>
  <c r="L50" i="13"/>
  <c r="L47" i="13"/>
  <c r="N43" i="13"/>
  <c r="L43" i="13"/>
  <c r="O42" i="13"/>
  <c r="M42" i="13"/>
  <c r="K42" i="13"/>
  <c r="N41" i="13"/>
  <c r="L41" i="13"/>
  <c r="O40" i="13"/>
  <c r="M40" i="13"/>
  <c r="K40" i="13"/>
  <c r="L37" i="13"/>
  <c r="O32" i="13"/>
  <c r="M32" i="13"/>
  <c r="K32" i="13"/>
  <c r="N31" i="13"/>
  <c r="L31" i="13"/>
  <c r="O30" i="13"/>
  <c r="M30" i="13"/>
  <c r="K30" i="13"/>
  <c r="N29" i="13"/>
  <c r="L29" i="13"/>
  <c r="L26" i="13"/>
  <c r="N24" i="13"/>
  <c r="L24" i="13"/>
  <c r="O23" i="13"/>
  <c r="M23" i="13"/>
  <c r="K23" i="13"/>
  <c r="N22" i="13"/>
  <c r="L22" i="13"/>
  <c r="O21" i="13"/>
  <c r="M21" i="13"/>
  <c r="K21" i="13"/>
  <c r="L18" i="13"/>
  <c r="O16" i="13"/>
  <c r="M16" i="13"/>
  <c r="K16" i="13"/>
  <c r="N15" i="13"/>
  <c r="L15" i="13"/>
  <c r="O14" i="13"/>
  <c r="M14" i="13"/>
  <c r="K14" i="13"/>
  <c r="N13" i="13"/>
  <c r="L13" i="13"/>
  <c r="L10" i="13"/>
  <c r="O8" i="13"/>
  <c r="M8" i="13"/>
  <c r="L8" i="13"/>
  <c r="K8" i="13"/>
  <c r="U7" i="13"/>
  <c r="N53" i="13" s="1"/>
  <c r="O7" i="13"/>
  <c r="M7" i="13"/>
  <c r="K7" i="13"/>
  <c r="U6" i="13"/>
  <c r="O52" i="13" s="1"/>
  <c r="O6" i="13"/>
  <c r="M6" i="13"/>
  <c r="L6" i="13"/>
  <c r="K6" i="13"/>
  <c r="U5" i="13"/>
  <c r="L51" i="13" s="1"/>
  <c r="O5" i="13"/>
  <c r="M5" i="13"/>
  <c r="K5" i="13"/>
  <c r="U4" i="13"/>
  <c r="M50" i="13" s="1"/>
  <c r="L2" i="13"/>
  <c r="J18" i="34" l="1"/>
  <c r="N18" i="34"/>
  <c r="L20" i="34"/>
  <c r="L8" i="34"/>
  <c r="L10" i="34"/>
  <c r="U11" i="34"/>
  <c r="K18" i="34"/>
  <c r="M20" i="34"/>
  <c r="M8" i="34"/>
  <c r="M10" i="34"/>
  <c r="J20" i="34"/>
  <c r="K8" i="33"/>
  <c r="N18" i="33"/>
  <c r="L20" i="33"/>
  <c r="L8" i="33"/>
  <c r="L10" i="33"/>
  <c r="U11" i="33"/>
  <c r="K18" i="33"/>
  <c r="M20" i="33"/>
  <c r="M8" i="33"/>
  <c r="K9" i="33"/>
  <c r="L7" i="33"/>
  <c r="J8" i="33"/>
  <c r="N8" i="33"/>
  <c r="L9" i="33"/>
  <c r="J10" i="33"/>
  <c r="N10" i="33"/>
  <c r="J17" i="33"/>
  <c r="N17" i="33"/>
  <c r="M18" i="33"/>
  <c r="L19" i="33"/>
  <c r="K20" i="33"/>
  <c r="J18" i="33"/>
  <c r="M10" i="33"/>
  <c r="J20" i="33"/>
  <c r="J18" i="32"/>
  <c r="N18" i="32"/>
  <c r="L20" i="32"/>
  <c r="L8" i="32"/>
  <c r="L10" i="32"/>
  <c r="U11" i="32"/>
  <c r="K18" i="32"/>
  <c r="M20" i="32"/>
  <c r="M8" i="32"/>
  <c r="M10" i="32"/>
  <c r="M17" i="32"/>
  <c r="L18" i="32"/>
  <c r="K19" i="32"/>
  <c r="J20" i="32"/>
  <c r="N20" i="32"/>
  <c r="L7" i="32"/>
  <c r="J8" i="32"/>
  <c r="N8" i="32"/>
  <c r="L9" i="32"/>
  <c r="J10" i="32"/>
  <c r="N10" i="32"/>
  <c r="J17" i="32"/>
  <c r="J18" i="21"/>
  <c r="N18" i="21"/>
  <c r="L20" i="21"/>
  <c r="J7" i="21"/>
  <c r="N7" i="21"/>
  <c r="L8" i="21"/>
  <c r="J9" i="21"/>
  <c r="N9" i="21"/>
  <c r="L10" i="21"/>
  <c r="U11" i="21"/>
  <c r="L17" i="21"/>
  <c r="K18" i="21"/>
  <c r="J19" i="21"/>
  <c r="N19" i="21"/>
  <c r="M20" i="21"/>
  <c r="M8" i="21"/>
  <c r="M10" i="21"/>
  <c r="J20" i="21"/>
  <c r="J18" i="27"/>
  <c r="N18" i="27"/>
  <c r="L20" i="27"/>
  <c r="L8" i="27"/>
  <c r="L10" i="27"/>
  <c r="U11" i="27"/>
  <c r="K18" i="27"/>
  <c r="M20" i="27"/>
  <c r="M8" i="27"/>
  <c r="M10" i="27"/>
  <c r="J20" i="27"/>
  <c r="N50" i="13"/>
  <c r="L5" i="13"/>
  <c r="N6" i="13"/>
  <c r="L7" i="13"/>
  <c r="N8" i="13"/>
  <c r="K13" i="13"/>
  <c r="O13" i="13"/>
  <c r="N14" i="13"/>
  <c r="M15" i="13"/>
  <c r="L16" i="13"/>
  <c r="N21" i="13"/>
  <c r="M22" i="13"/>
  <c r="L23" i="13"/>
  <c r="K24" i="13"/>
  <c r="O24" i="13"/>
  <c r="M29" i="13"/>
  <c r="L30" i="13"/>
  <c r="K31" i="13"/>
  <c r="O31" i="13"/>
  <c r="N32" i="13"/>
  <c r="L40" i="13"/>
  <c r="K41" i="13"/>
  <c r="O41" i="13"/>
  <c r="N42" i="13"/>
  <c r="M43" i="13"/>
  <c r="K50" i="13"/>
  <c r="O50" i="13"/>
  <c r="N51" i="13"/>
  <c r="M52" i="13"/>
  <c r="L53" i="13"/>
  <c r="N5" i="13"/>
  <c r="N7" i="13"/>
  <c r="U8" i="13"/>
  <c r="M13" i="13"/>
  <c r="L14" i="13"/>
  <c r="K15" i="13"/>
  <c r="O15" i="13"/>
  <c r="N16" i="13"/>
  <c r="L21" i="13"/>
  <c r="K22" i="13"/>
  <c r="O22" i="13"/>
  <c r="N23" i="13"/>
  <c r="M24" i="13"/>
  <c r="K29" i="13"/>
  <c r="O29" i="13"/>
  <c r="N30" i="13"/>
  <c r="M31" i="13"/>
  <c r="L32" i="13"/>
  <c r="N40" i="13"/>
  <c r="M41" i="13"/>
  <c r="L42" i="13"/>
  <c r="K43" i="13"/>
  <c r="O43" i="13"/>
  <c r="K52" i="13"/>
  <c r="U10" i="31" l="1"/>
  <c r="K10" i="31"/>
  <c r="U9" i="31"/>
  <c r="M9" i="31"/>
  <c r="K9" i="31"/>
  <c r="U8" i="31"/>
  <c r="K8" i="31"/>
  <c r="U7" i="31"/>
  <c r="M7" i="31"/>
  <c r="K7" i="31"/>
  <c r="L52" i="30"/>
  <c r="N50" i="30"/>
  <c r="J50" i="30"/>
  <c r="K47" i="30"/>
  <c r="M42" i="30"/>
  <c r="K40" i="30"/>
  <c r="K37" i="30"/>
  <c r="N31" i="30"/>
  <c r="J31" i="30"/>
  <c r="L29" i="30"/>
  <c r="K26" i="30"/>
  <c r="K23" i="30"/>
  <c r="M21" i="30"/>
  <c r="K18" i="30"/>
  <c r="L15" i="30"/>
  <c r="N13" i="30"/>
  <c r="J13" i="30"/>
  <c r="K10" i="30"/>
  <c r="T7" i="30"/>
  <c r="N53" i="30" s="1"/>
  <c r="K7" i="30"/>
  <c r="T6" i="30"/>
  <c r="K52" i="30" s="1"/>
  <c r="T5" i="30"/>
  <c r="L51" i="30" s="1"/>
  <c r="K5" i="30"/>
  <c r="T4" i="30"/>
  <c r="M50" i="30" s="1"/>
  <c r="K2" i="30"/>
  <c r="L53" i="29"/>
  <c r="M52" i="29"/>
  <c r="N51" i="29"/>
  <c r="J51" i="29"/>
  <c r="K50" i="29"/>
  <c r="K47" i="29"/>
  <c r="M43" i="29"/>
  <c r="N42" i="29"/>
  <c r="J42" i="29"/>
  <c r="K41" i="29"/>
  <c r="L40" i="29"/>
  <c r="K37" i="29"/>
  <c r="N32" i="29"/>
  <c r="J32" i="29"/>
  <c r="K31" i="29"/>
  <c r="L30" i="29"/>
  <c r="M29" i="29"/>
  <c r="K26" i="29"/>
  <c r="K24" i="29"/>
  <c r="L23" i="29"/>
  <c r="M22" i="29"/>
  <c r="N21" i="29"/>
  <c r="J21" i="29"/>
  <c r="K18" i="29"/>
  <c r="L16" i="29"/>
  <c r="M15" i="29"/>
  <c r="N14" i="29"/>
  <c r="J14" i="29"/>
  <c r="K13" i="29"/>
  <c r="K10" i="29"/>
  <c r="N8" i="29"/>
  <c r="J8" i="29"/>
  <c r="T7" i="29"/>
  <c r="N53" i="29" s="1"/>
  <c r="L7" i="29"/>
  <c r="T6" i="29"/>
  <c r="K52" i="29" s="1"/>
  <c r="N6" i="29"/>
  <c r="K6" i="29"/>
  <c r="J6" i="29"/>
  <c r="T5" i="29"/>
  <c r="L51" i="29" s="1"/>
  <c r="L5" i="29"/>
  <c r="T4" i="29"/>
  <c r="M50" i="29" s="1"/>
  <c r="K2" i="29"/>
  <c r="K47" i="28"/>
  <c r="K37" i="28"/>
  <c r="K26" i="28"/>
  <c r="K18" i="28"/>
  <c r="K10" i="28"/>
  <c r="T7" i="28"/>
  <c r="N53" i="28" s="1"/>
  <c r="K7" i="28"/>
  <c r="T6" i="28"/>
  <c r="K52" i="28" s="1"/>
  <c r="T5" i="28"/>
  <c r="L51" i="28" s="1"/>
  <c r="K5" i="28"/>
  <c r="T4" i="28"/>
  <c r="M50" i="28" s="1"/>
  <c r="K2" i="28"/>
  <c r="N53" i="25"/>
  <c r="L53" i="25"/>
  <c r="J53" i="25"/>
  <c r="M52" i="25"/>
  <c r="N51" i="25"/>
  <c r="L51" i="25"/>
  <c r="J51" i="25"/>
  <c r="K50" i="25"/>
  <c r="K47" i="25"/>
  <c r="M43" i="25"/>
  <c r="K43" i="25"/>
  <c r="N42" i="25"/>
  <c r="J42" i="25"/>
  <c r="M41" i="25"/>
  <c r="K41" i="25"/>
  <c r="L40" i="25"/>
  <c r="K37" i="25"/>
  <c r="N32" i="25"/>
  <c r="L32" i="25"/>
  <c r="J32" i="25"/>
  <c r="M31" i="25"/>
  <c r="K31" i="25"/>
  <c r="N30" i="25"/>
  <c r="L30" i="25"/>
  <c r="J30" i="25"/>
  <c r="M29" i="25"/>
  <c r="K29" i="25"/>
  <c r="K26" i="25"/>
  <c r="M24" i="25"/>
  <c r="K24" i="25"/>
  <c r="N23" i="25"/>
  <c r="L23" i="25"/>
  <c r="J23" i="25"/>
  <c r="M22" i="25"/>
  <c r="K22" i="25"/>
  <c r="N21" i="25"/>
  <c r="L21" i="25"/>
  <c r="J21" i="25"/>
  <c r="K18" i="25"/>
  <c r="N16" i="25"/>
  <c r="M16" i="25"/>
  <c r="L16" i="25"/>
  <c r="J16" i="25"/>
  <c r="M15" i="25"/>
  <c r="K15" i="25"/>
  <c r="N14" i="25"/>
  <c r="L14" i="25"/>
  <c r="K14" i="25"/>
  <c r="J14" i="25"/>
  <c r="M13" i="25"/>
  <c r="K13" i="25"/>
  <c r="K10" i="25"/>
  <c r="N8" i="25"/>
  <c r="L8" i="25"/>
  <c r="K8" i="25"/>
  <c r="J8" i="25"/>
  <c r="T7" i="25"/>
  <c r="M53" i="25" s="1"/>
  <c r="N7" i="25"/>
  <c r="L7" i="25"/>
  <c r="J7" i="25"/>
  <c r="T6" i="25"/>
  <c r="N52" i="25" s="1"/>
  <c r="N6" i="25"/>
  <c r="L6" i="25"/>
  <c r="K6" i="25"/>
  <c r="J6" i="25"/>
  <c r="T5" i="25"/>
  <c r="K51" i="25" s="1"/>
  <c r="N5" i="25"/>
  <c r="L5" i="25"/>
  <c r="J5" i="25"/>
  <c r="T4" i="25"/>
  <c r="L50" i="25" s="1"/>
  <c r="K2" i="25"/>
  <c r="M52" i="23"/>
  <c r="L52" i="23"/>
  <c r="N50" i="23"/>
  <c r="K50" i="23"/>
  <c r="J50" i="23"/>
  <c r="K47" i="23"/>
  <c r="N42" i="23"/>
  <c r="M42" i="23"/>
  <c r="J42" i="23"/>
  <c r="L40" i="23"/>
  <c r="K40" i="23"/>
  <c r="K37" i="23"/>
  <c r="N31" i="23"/>
  <c r="K31" i="23"/>
  <c r="J31" i="23"/>
  <c r="M29" i="23"/>
  <c r="L29" i="23"/>
  <c r="K26" i="23"/>
  <c r="L23" i="23"/>
  <c r="K23" i="23"/>
  <c r="N21" i="23"/>
  <c r="M21" i="23"/>
  <c r="J21" i="23"/>
  <c r="K18" i="23"/>
  <c r="M15" i="23"/>
  <c r="L15" i="23"/>
  <c r="N13" i="23"/>
  <c r="K13" i="23"/>
  <c r="J13" i="23"/>
  <c r="K10" i="23"/>
  <c r="T7" i="23"/>
  <c r="N53" i="23" s="1"/>
  <c r="L7" i="23"/>
  <c r="K7" i="23"/>
  <c r="T6" i="23"/>
  <c r="K52" i="23" s="1"/>
  <c r="T5" i="23"/>
  <c r="L51" i="23" s="1"/>
  <c r="L5" i="23"/>
  <c r="K5" i="23"/>
  <c r="T4" i="23"/>
  <c r="M50" i="23" s="1"/>
  <c r="K2" i="23"/>
  <c r="M53" i="22"/>
  <c r="L53" i="22"/>
  <c r="M52" i="22"/>
  <c r="N51" i="22"/>
  <c r="K51" i="22"/>
  <c r="J51" i="22"/>
  <c r="L50" i="22"/>
  <c r="K50" i="22"/>
  <c r="K47" i="22"/>
  <c r="N43" i="22"/>
  <c r="M43" i="22"/>
  <c r="J43" i="22"/>
  <c r="N42" i="22"/>
  <c r="J42" i="22"/>
  <c r="L41" i="22"/>
  <c r="K41" i="22"/>
  <c r="L40" i="22"/>
  <c r="K37" i="22"/>
  <c r="N32" i="22"/>
  <c r="K32" i="22"/>
  <c r="J32" i="22"/>
  <c r="K31" i="22"/>
  <c r="M30" i="22"/>
  <c r="L30" i="22"/>
  <c r="M29" i="22"/>
  <c r="K26" i="22"/>
  <c r="L24" i="22"/>
  <c r="K24" i="22"/>
  <c r="L23" i="22"/>
  <c r="N22" i="22"/>
  <c r="M22" i="22"/>
  <c r="J22" i="22"/>
  <c r="N21" i="22"/>
  <c r="J21" i="22"/>
  <c r="K18" i="22"/>
  <c r="M16" i="22"/>
  <c r="L16" i="22"/>
  <c r="M15" i="22"/>
  <c r="N14" i="22"/>
  <c r="K14" i="22"/>
  <c r="J14" i="22"/>
  <c r="K13" i="22"/>
  <c r="K10" i="22"/>
  <c r="N8" i="22"/>
  <c r="K8" i="22"/>
  <c r="J8" i="22"/>
  <c r="T7" i="22"/>
  <c r="N53" i="22" s="1"/>
  <c r="L7" i="22"/>
  <c r="T6" i="22"/>
  <c r="K52" i="22" s="1"/>
  <c r="N6" i="22"/>
  <c r="K6" i="22"/>
  <c r="J6" i="22"/>
  <c r="T5" i="22"/>
  <c r="L51" i="22" s="1"/>
  <c r="L5" i="22"/>
  <c r="T4" i="22"/>
  <c r="M50" i="22" s="1"/>
  <c r="K2" i="22"/>
  <c r="M8" i="31" l="1"/>
  <c r="M10" i="31"/>
  <c r="L7" i="31"/>
  <c r="J8" i="31"/>
  <c r="N8" i="31"/>
  <c r="L9" i="31"/>
  <c r="J10" i="31"/>
  <c r="N10" i="31"/>
  <c r="J7" i="31"/>
  <c r="N7" i="31"/>
  <c r="L8" i="31"/>
  <c r="J9" i="31"/>
  <c r="N9" i="31"/>
  <c r="L10" i="31"/>
  <c r="U11" i="31"/>
  <c r="M6" i="30"/>
  <c r="M8" i="30"/>
  <c r="J41" i="30"/>
  <c r="N41" i="30"/>
  <c r="L43" i="30"/>
  <c r="K53" i="30"/>
  <c r="L5" i="30"/>
  <c r="J6" i="30"/>
  <c r="N6" i="30"/>
  <c r="L7" i="30"/>
  <c r="J8" i="30"/>
  <c r="N8" i="30"/>
  <c r="K13" i="30"/>
  <c r="J14" i="30"/>
  <c r="N14" i="30"/>
  <c r="M15" i="30"/>
  <c r="L16" i="30"/>
  <c r="J21" i="30"/>
  <c r="N21" i="30"/>
  <c r="M22" i="30"/>
  <c r="L23" i="30"/>
  <c r="K24" i="30"/>
  <c r="M29" i="30"/>
  <c r="L30" i="30"/>
  <c r="K31" i="30"/>
  <c r="J32" i="30"/>
  <c r="N32" i="30"/>
  <c r="L40" i="30"/>
  <c r="K41" i="30"/>
  <c r="J42" i="30"/>
  <c r="N42" i="30"/>
  <c r="M43" i="30"/>
  <c r="K50" i="30"/>
  <c r="J51" i="30"/>
  <c r="N51" i="30"/>
  <c r="M52" i="30"/>
  <c r="L53" i="30"/>
  <c r="K16" i="30"/>
  <c r="J24" i="30"/>
  <c r="K30" i="30"/>
  <c r="M32" i="30"/>
  <c r="M5" i="30"/>
  <c r="K6" i="30"/>
  <c r="M7" i="30"/>
  <c r="K8" i="30"/>
  <c r="T8" i="30"/>
  <c r="L13" i="30"/>
  <c r="K14" i="30"/>
  <c r="J15" i="30"/>
  <c r="N15" i="30"/>
  <c r="M16" i="30"/>
  <c r="K21" i="30"/>
  <c r="J22" i="30"/>
  <c r="N22" i="30"/>
  <c r="M23" i="30"/>
  <c r="L24" i="30"/>
  <c r="J29" i="30"/>
  <c r="N29" i="30"/>
  <c r="M30" i="30"/>
  <c r="L31" i="30"/>
  <c r="K32" i="30"/>
  <c r="M40" i="30"/>
  <c r="L41" i="30"/>
  <c r="K42" i="30"/>
  <c r="J43" i="30"/>
  <c r="N43" i="30"/>
  <c r="L50" i="30"/>
  <c r="K51" i="30"/>
  <c r="J52" i="30"/>
  <c r="N52" i="30"/>
  <c r="M53" i="30"/>
  <c r="M14" i="30"/>
  <c r="L22" i="30"/>
  <c r="N24" i="30"/>
  <c r="M51" i="30"/>
  <c r="J5" i="30"/>
  <c r="N5" i="30"/>
  <c r="L6" i="30"/>
  <c r="J7" i="30"/>
  <c r="N7" i="30"/>
  <c r="L8" i="30"/>
  <c r="M13" i="30"/>
  <c r="L14" i="30"/>
  <c r="K15" i="30"/>
  <c r="J16" i="30"/>
  <c r="N16" i="30"/>
  <c r="L21" i="30"/>
  <c r="K22" i="30"/>
  <c r="J23" i="30"/>
  <c r="N23" i="30"/>
  <c r="M24" i="30"/>
  <c r="K29" i="30"/>
  <c r="J30" i="30"/>
  <c r="N30" i="30"/>
  <c r="M31" i="30"/>
  <c r="L32" i="30"/>
  <c r="J40" i="30"/>
  <c r="N40" i="30"/>
  <c r="M41" i="30"/>
  <c r="L42" i="30"/>
  <c r="K43" i="30"/>
  <c r="J53" i="30"/>
  <c r="K5" i="29"/>
  <c r="M6" i="29"/>
  <c r="K7" i="29"/>
  <c r="M8" i="29"/>
  <c r="J13" i="29"/>
  <c r="N13" i="29"/>
  <c r="M14" i="29"/>
  <c r="L15" i="29"/>
  <c r="K16" i="29"/>
  <c r="M21" i="29"/>
  <c r="L22" i="29"/>
  <c r="K23" i="29"/>
  <c r="J24" i="29"/>
  <c r="N24" i="29"/>
  <c r="L29" i="29"/>
  <c r="K30" i="29"/>
  <c r="J31" i="29"/>
  <c r="N31" i="29"/>
  <c r="M32" i="29"/>
  <c r="K40" i="29"/>
  <c r="J41" i="29"/>
  <c r="N41" i="29"/>
  <c r="M42" i="29"/>
  <c r="L43" i="29"/>
  <c r="J50" i="29"/>
  <c r="N50" i="29"/>
  <c r="M51" i="29"/>
  <c r="L52" i="29"/>
  <c r="K53" i="29"/>
  <c r="M5" i="29"/>
  <c r="M7" i="29"/>
  <c r="K8" i="29"/>
  <c r="T8" i="29"/>
  <c r="L13" i="29"/>
  <c r="K14" i="29"/>
  <c r="J15" i="29"/>
  <c r="N15" i="29"/>
  <c r="M16" i="29"/>
  <c r="K21" i="29"/>
  <c r="J22" i="29"/>
  <c r="N22" i="29"/>
  <c r="M23" i="29"/>
  <c r="L24" i="29"/>
  <c r="J29" i="29"/>
  <c r="N29" i="29"/>
  <c r="M30" i="29"/>
  <c r="L31" i="29"/>
  <c r="K32" i="29"/>
  <c r="M40" i="29"/>
  <c r="L41" i="29"/>
  <c r="K42" i="29"/>
  <c r="J43" i="29"/>
  <c r="N43" i="29"/>
  <c r="L50" i="29"/>
  <c r="K51" i="29"/>
  <c r="J52" i="29"/>
  <c r="N52" i="29"/>
  <c r="M53" i="29"/>
  <c r="J5" i="29"/>
  <c r="N5" i="29"/>
  <c r="L6" i="29"/>
  <c r="J7" i="29"/>
  <c r="N7" i="29"/>
  <c r="L8" i="29"/>
  <c r="M13" i="29"/>
  <c r="L14" i="29"/>
  <c r="K15" i="29"/>
  <c r="J16" i="29"/>
  <c r="N16" i="29"/>
  <c r="L21" i="29"/>
  <c r="K22" i="29"/>
  <c r="J23" i="29"/>
  <c r="N23" i="29"/>
  <c r="M24" i="29"/>
  <c r="K29" i="29"/>
  <c r="J30" i="29"/>
  <c r="N30" i="29"/>
  <c r="M31" i="29"/>
  <c r="L32" i="29"/>
  <c r="J40" i="29"/>
  <c r="N40" i="29"/>
  <c r="M41" i="29"/>
  <c r="L42" i="29"/>
  <c r="K43" i="29"/>
  <c r="J53" i="29"/>
  <c r="M6" i="28"/>
  <c r="M8" i="28"/>
  <c r="J13" i="28"/>
  <c r="N13" i="28"/>
  <c r="M14" i="28"/>
  <c r="L15" i="28"/>
  <c r="K16" i="28"/>
  <c r="M21" i="28"/>
  <c r="L22" i="28"/>
  <c r="K23" i="28"/>
  <c r="J24" i="28"/>
  <c r="N24" i="28"/>
  <c r="L29" i="28"/>
  <c r="K30" i="28"/>
  <c r="J31" i="28"/>
  <c r="N31" i="28"/>
  <c r="M32" i="28"/>
  <c r="K40" i="28"/>
  <c r="J41" i="28"/>
  <c r="N41" i="28"/>
  <c r="M42" i="28"/>
  <c r="L43" i="28"/>
  <c r="J50" i="28"/>
  <c r="N50" i="28"/>
  <c r="M51" i="28"/>
  <c r="L52" i="28"/>
  <c r="K53" i="28"/>
  <c r="L5" i="28"/>
  <c r="J6" i="28"/>
  <c r="N6" i="28"/>
  <c r="L7" i="28"/>
  <c r="J8" i="28"/>
  <c r="N8" i="28"/>
  <c r="K13" i="28"/>
  <c r="J14" i="28"/>
  <c r="N14" i="28"/>
  <c r="M15" i="28"/>
  <c r="L16" i="28"/>
  <c r="J21" i="28"/>
  <c r="N21" i="28"/>
  <c r="M22" i="28"/>
  <c r="L23" i="28"/>
  <c r="K24" i="28"/>
  <c r="M29" i="28"/>
  <c r="L30" i="28"/>
  <c r="K31" i="28"/>
  <c r="J32" i="28"/>
  <c r="N32" i="28"/>
  <c r="L40" i="28"/>
  <c r="K41" i="28"/>
  <c r="J42" i="28"/>
  <c r="N42" i="28"/>
  <c r="M43" i="28"/>
  <c r="K50" i="28"/>
  <c r="J51" i="28"/>
  <c r="N51" i="28"/>
  <c r="M52" i="28"/>
  <c r="L53" i="28"/>
  <c r="M5" i="28"/>
  <c r="K6" i="28"/>
  <c r="M7" i="28"/>
  <c r="K8" i="28"/>
  <c r="T8" i="28"/>
  <c r="L13" i="28"/>
  <c r="K14" i="28"/>
  <c r="J15" i="28"/>
  <c r="N15" i="28"/>
  <c r="M16" i="28"/>
  <c r="K21" i="28"/>
  <c r="J22" i="28"/>
  <c r="N22" i="28"/>
  <c r="M23" i="28"/>
  <c r="L24" i="28"/>
  <c r="J29" i="28"/>
  <c r="N29" i="28"/>
  <c r="M30" i="28"/>
  <c r="L31" i="28"/>
  <c r="K32" i="28"/>
  <c r="M40" i="28"/>
  <c r="L41" i="28"/>
  <c r="K42" i="28"/>
  <c r="J43" i="28"/>
  <c r="N43" i="28"/>
  <c r="L50" i="28"/>
  <c r="K51" i="28"/>
  <c r="J52" i="28"/>
  <c r="N52" i="28"/>
  <c r="M53" i="28"/>
  <c r="J5" i="28"/>
  <c r="N5" i="28"/>
  <c r="L6" i="28"/>
  <c r="J7" i="28"/>
  <c r="N7" i="28"/>
  <c r="L8" i="28"/>
  <c r="M13" i="28"/>
  <c r="L14" i="28"/>
  <c r="K15" i="28"/>
  <c r="J16" i="28"/>
  <c r="N16" i="28"/>
  <c r="L21" i="28"/>
  <c r="K22" i="28"/>
  <c r="J23" i="28"/>
  <c r="N23" i="28"/>
  <c r="M24" i="28"/>
  <c r="K29" i="28"/>
  <c r="J30" i="28"/>
  <c r="N30" i="28"/>
  <c r="M31" i="28"/>
  <c r="L32" i="28"/>
  <c r="J40" i="28"/>
  <c r="N40" i="28"/>
  <c r="M41" i="28"/>
  <c r="L42" i="28"/>
  <c r="K43" i="28"/>
  <c r="J53" i="28"/>
  <c r="J40" i="25"/>
  <c r="N40" i="25"/>
  <c r="L42" i="25"/>
  <c r="M50" i="25"/>
  <c r="K52" i="25"/>
  <c r="K5" i="25"/>
  <c r="M6" i="25"/>
  <c r="K7" i="25"/>
  <c r="M8" i="25"/>
  <c r="J13" i="25"/>
  <c r="N13" i="25"/>
  <c r="M14" i="25"/>
  <c r="L15" i="25"/>
  <c r="K16" i="25"/>
  <c r="M21" i="25"/>
  <c r="L22" i="25"/>
  <c r="K23" i="25"/>
  <c r="J24" i="25"/>
  <c r="N24" i="25"/>
  <c r="L29" i="25"/>
  <c r="K30" i="25"/>
  <c r="J31" i="25"/>
  <c r="N31" i="25"/>
  <c r="M32" i="25"/>
  <c r="K40" i="25"/>
  <c r="J41" i="25"/>
  <c r="N41" i="25"/>
  <c r="M42" i="25"/>
  <c r="L43" i="25"/>
  <c r="J50" i="25"/>
  <c r="N50" i="25"/>
  <c r="M51" i="25"/>
  <c r="L52" i="25"/>
  <c r="K53" i="25"/>
  <c r="M5" i="25"/>
  <c r="M7" i="25"/>
  <c r="T8" i="25"/>
  <c r="L13" i="25"/>
  <c r="J15" i="25"/>
  <c r="N15" i="25"/>
  <c r="K21" i="25"/>
  <c r="J22" i="25"/>
  <c r="N22" i="25"/>
  <c r="M23" i="25"/>
  <c r="L24" i="25"/>
  <c r="J29" i="25"/>
  <c r="N29" i="25"/>
  <c r="M30" i="25"/>
  <c r="L31" i="25"/>
  <c r="K32" i="25"/>
  <c r="M40" i="25"/>
  <c r="L41" i="25"/>
  <c r="K42" i="25"/>
  <c r="J43" i="25"/>
  <c r="N43" i="25"/>
  <c r="J52" i="25"/>
  <c r="M6" i="23"/>
  <c r="M8" i="23"/>
  <c r="M14" i="23"/>
  <c r="K16" i="23"/>
  <c r="L22" i="23"/>
  <c r="J24" i="23"/>
  <c r="N41" i="23"/>
  <c r="L43" i="23"/>
  <c r="J6" i="23"/>
  <c r="N8" i="23"/>
  <c r="J14" i="23"/>
  <c r="M22" i="23"/>
  <c r="L30" i="23"/>
  <c r="J32" i="23"/>
  <c r="M43" i="23"/>
  <c r="J51" i="23"/>
  <c r="M5" i="23"/>
  <c r="K6" i="23"/>
  <c r="M7" i="23"/>
  <c r="K8" i="23"/>
  <c r="T8" i="23"/>
  <c r="L13" i="23"/>
  <c r="K14" i="23"/>
  <c r="J15" i="23"/>
  <c r="N15" i="23"/>
  <c r="M16" i="23"/>
  <c r="K21" i="23"/>
  <c r="J22" i="23"/>
  <c r="N22" i="23"/>
  <c r="M23" i="23"/>
  <c r="L24" i="23"/>
  <c r="J29" i="23"/>
  <c r="N29" i="23"/>
  <c r="M30" i="23"/>
  <c r="L31" i="23"/>
  <c r="K32" i="23"/>
  <c r="M40" i="23"/>
  <c r="L41" i="23"/>
  <c r="K42" i="23"/>
  <c r="J43" i="23"/>
  <c r="N43" i="23"/>
  <c r="L50" i="23"/>
  <c r="K51" i="23"/>
  <c r="J52" i="23"/>
  <c r="N52" i="23"/>
  <c r="M53" i="23"/>
  <c r="N24" i="23"/>
  <c r="K30" i="23"/>
  <c r="M32" i="23"/>
  <c r="J41" i="23"/>
  <c r="M51" i="23"/>
  <c r="K53" i="23"/>
  <c r="N6" i="23"/>
  <c r="J8" i="23"/>
  <c r="N14" i="23"/>
  <c r="L16" i="23"/>
  <c r="K24" i="23"/>
  <c r="N32" i="23"/>
  <c r="K41" i="23"/>
  <c r="N51" i="23"/>
  <c r="L53" i="23"/>
  <c r="J5" i="23"/>
  <c r="N5" i="23"/>
  <c r="L6" i="23"/>
  <c r="J7" i="23"/>
  <c r="N7" i="23"/>
  <c r="L8" i="23"/>
  <c r="M13" i="23"/>
  <c r="L14" i="23"/>
  <c r="K15" i="23"/>
  <c r="J16" i="23"/>
  <c r="N16" i="23"/>
  <c r="L21" i="23"/>
  <c r="K22" i="23"/>
  <c r="J23" i="23"/>
  <c r="N23" i="23"/>
  <c r="M24" i="23"/>
  <c r="K29" i="23"/>
  <c r="J30" i="23"/>
  <c r="N30" i="23"/>
  <c r="M31" i="23"/>
  <c r="L32" i="23"/>
  <c r="J40" i="23"/>
  <c r="N40" i="23"/>
  <c r="M41" i="23"/>
  <c r="L42" i="23"/>
  <c r="K43" i="23"/>
  <c r="J53" i="23"/>
  <c r="M5" i="22"/>
  <c r="M7" i="22"/>
  <c r="T8" i="22"/>
  <c r="L13" i="22"/>
  <c r="J15" i="22"/>
  <c r="N15" i="22"/>
  <c r="K21" i="22"/>
  <c r="M23" i="22"/>
  <c r="J29" i="22"/>
  <c r="N29" i="22"/>
  <c r="L31" i="22"/>
  <c r="M40" i="22"/>
  <c r="K42" i="22"/>
  <c r="K5" i="22"/>
  <c r="M6" i="22"/>
  <c r="K7" i="22"/>
  <c r="M8" i="22"/>
  <c r="J13" i="22"/>
  <c r="N13" i="22"/>
  <c r="M14" i="22"/>
  <c r="L15" i="22"/>
  <c r="K16" i="22"/>
  <c r="M21" i="22"/>
  <c r="L22" i="22"/>
  <c r="K23" i="22"/>
  <c r="J24" i="22"/>
  <c r="N24" i="22"/>
  <c r="L29" i="22"/>
  <c r="K30" i="22"/>
  <c r="J31" i="22"/>
  <c r="N31" i="22"/>
  <c r="M32" i="22"/>
  <c r="K40" i="22"/>
  <c r="J41" i="22"/>
  <c r="N41" i="22"/>
  <c r="M42" i="22"/>
  <c r="L43" i="22"/>
  <c r="J50" i="22"/>
  <c r="N50" i="22"/>
  <c r="M51" i="22"/>
  <c r="L52" i="22"/>
  <c r="K53" i="22"/>
  <c r="J52" i="22"/>
  <c r="N52" i="22"/>
  <c r="J5" i="22"/>
  <c r="N5" i="22"/>
  <c r="L6" i="22"/>
  <c r="J7" i="22"/>
  <c r="N7" i="22"/>
  <c r="L8" i="22"/>
  <c r="M13" i="22"/>
  <c r="L14" i="22"/>
  <c r="K15" i="22"/>
  <c r="J16" i="22"/>
  <c r="N16" i="22"/>
  <c r="L21" i="22"/>
  <c r="K22" i="22"/>
  <c r="J23" i="22"/>
  <c r="N23" i="22"/>
  <c r="M24" i="22"/>
  <c r="K29" i="22"/>
  <c r="J30" i="22"/>
  <c r="N30" i="22"/>
  <c r="M31" i="22"/>
  <c r="L32" i="22"/>
  <c r="J40" i="22"/>
  <c r="N40" i="22"/>
  <c r="M41" i="22"/>
  <c r="L42" i="22"/>
  <c r="K43" i="22"/>
  <c r="J53" i="22"/>
</calcChain>
</file>

<file path=xl/sharedStrings.xml><?xml version="1.0" encoding="utf-8"?>
<sst xmlns="http://schemas.openxmlformats.org/spreadsheetml/2006/main" count="695" uniqueCount="23">
  <si>
    <t>No Gas</t>
  </si>
  <si>
    <t>People in house</t>
  </si>
  <si>
    <t>Summer</t>
  </si>
  <si>
    <t>Autumn</t>
  </si>
  <si>
    <t>Winter</t>
  </si>
  <si>
    <t>Spring</t>
  </si>
  <si>
    <t>Season</t>
  </si>
  <si>
    <t>Neither gas nor pool</t>
  </si>
  <si>
    <t>Gas but no pool</t>
  </si>
  <si>
    <t>Pool but no gas</t>
  </si>
  <si>
    <t>Both pool and gas</t>
  </si>
  <si>
    <t>Pool</t>
  </si>
  <si>
    <t>No pool</t>
  </si>
  <si>
    <t>No Gas in Zone</t>
  </si>
  <si>
    <t>No Pool - Gas not controlled</t>
  </si>
  <si>
    <t>Pool - Gas not controlled</t>
  </si>
  <si>
    <t>seasons</t>
  </si>
  <si>
    <t>summer</t>
  </si>
  <si>
    <t>autumn</t>
  </si>
  <si>
    <t>winter</t>
  </si>
  <si>
    <t>spring</t>
  </si>
  <si>
    <t>Quarterly benchmarks</t>
  </si>
  <si>
    <t>Daily benchmarks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</si>
</sst>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1" fillId="0" borderId="0" xfId="0" applyFont="1"/>
    <xf numFmtId="0" fontId="1" fillId="0" borderId="0" xfId="0" applyFont="1" applyFill="1"/>
    <xf numFmtId="164" fontId="0" fillId="0" borderId="0" xfId="0" applyNumberFormat="1"/>
    <xf numFmtId="3" fontId="0" fillId="0" borderId="0" xfId="0" applyNumberFormat="1"/>
    <xf numFmtId="3" fontId="1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 applyFill="1"/>
    <xf numFmtId="3" fontId="1" fillId="0" borderId="0" xfId="0" applyNumberFormat="1" applyFont="1" applyFill="1"/>
    <xf numFmtId="3" fontId="2" fillId="0" borderId="0" xfId="0" applyNumberFormat="1" applyFont="1" applyFill="1"/>
    <xf numFmtId="3" fontId="3" fillId="0" borderId="0" xfId="0" applyNumberFormat="1" applyFont="1" applyFill="1"/>
    <xf numFmtId="15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0"/>
  <sheetViews>
    <sheetView zoomScale="89" zoomScaleNormal="89" workbookViewId="0">
      <selection activeCell="J1" sqref="J1:U1048576"/>
    </sheetView>
  </sheetViews>
  <sheetFormatPr defaultRowHeight="15" x14ac:dyDescent="0.25"/>
  <cols>
    <col min="2" max="2" width="23.42578125" customWidth="1"/>
    <col min="3" max="7" width="9.140625" style="5"/>
    <col min="10" max="10" width="23.42578125" customWidth="1"/>
    <col min="20" max="20" width="10.28515625" bestFit="1" customWidth="1"/>
  </cols>
  <sheetData>
    <row r="1" spans="2:21" x14ac:dyDescent="0.25">
      <c r="D1" s="6" t="s">
        <v>1</v>
      </c>
      <c r="K1" s="5"/>
      <c r="L1" s="6" t="s">
        <v>1</v>
      </c>
      <c r="M1" s="5"/>
      <c r="N1" s="5"/>
      <c r="O1" s="5"/>
    </row>
    <row r="2" spans="2:21" x14ac:dyDescent="0.25">
      <c r="D2" s="7" t="s">
        <v>7</v>
      </c>
      <c r="K2" s="5"/>
      <c r="L2" s="7" t="str">
        <f>D2</f>
        <v>Neither gas nor pool</v>
      </c>
      <c r="M2" s="5"/>
      <c r="N2" s="5"/>
      <c r="O2" s="5"/>
    </row>
    <row r="3" spans="2:21" x14ac:dyDescent="0.25">
      <c r="B3" s="2" t="s">
        <v>6</v>
      </c>
      <c r="J3" s="2" t="s">
        <v>6</v>
      </c>
      <c r="K3" s="5"/>
      <c r="L3" s="5"/>
      <c r="M3" s="5"/>
      <c r="N3" s="5"/>
      <c r="O3" s="5"/>
    </row>
    <row r="4" spans="2:21" x14ac:dyDescent="0.25">
      <c r="C4" s="5">
        <v>1</v>
      </c>
      <c r="D4" s="5">
        <v>2</v>
      </c>
      <c r="E4" s="5">
        <v>3</v>
      </c>
      <c r="F4" s="5">
        <v>4</v>
      </c>
      <c r="G4" s="5">
        <v>5</v>
      </c>
      <c r="K4" s="5">
        <v>1</v>
      </c>
      <c r="L4" s="5">
        <v>2</v>
      </c>
      <c r="M4" s="5">
        <v>3</v>
      </c>
      <c r="N4" s="5">
        <v>4</v>
      </c>
      <c r="O4" s="5">
        <v>5</v>
      </c>
      <c r="R4" t="s">
        <v>16</v>
      </c>
      <c r="S4" t="s">
        <v>17</v>
      </c>
      <c r="T4" s="13">
        <v>41609</v>
      </c>
      <c r="U4">
        <f>_xlfn.DAYS(T5,T4)</f>
        <v>90</v>
      </c>
    </row>
    <row r="5" spans="2:21" x14ac:dyDescent="0.25">
      <c r="B5" t="s">
        <v>2</v>
      </c>
      <c r="C5" s="5">
        <v>884.07100000000003</v>
      </c>
      <c r="D5" s="5">
        <v>1331.6690000000001</v>
      </c>
      <c r="E5" s="5">
        <v>1474.556</v>
      </c>
      <c r="F5" s="5">
        <v>1847.2460000000001</v>
      </c>
      <c r="G5" s="5">
        <v>1985.1370000000002</v>
      </c>
      <c r="J5" t="s">
        <v>2</v>
      </c>
      <c r="K5" s="5">
        <f>C5/INDEX(U4:U7,MATCH(J5,S4:S7,0))</f>
        <v>9.8230111111111107</v>
      </c>
      <c r="L5" s="5">
        <f>D5/INDEX(U4:U7,MATCH(J5,S4:S7,0))</f>
        <v>14.796322222222223</v>
      </c>
      <c r="M5" s="5">
        <f>E5/INDEX(U4:U7,MATCH(J5,S4:S7,0))</f>
        <v>16.383955555555556</v>
      </c>
      <c r="N5" s="5">
        <f>F5/INDEX(U4:U7,MATCH(J5,S4:S7,0))</f>
        <v>20.524955555555557</v>
      </c>
      <c r="O5" s="5">
        <f>G5/INDEX(U4:U7,MATCH(J5,S4:S7,0))</f>
        <v>22.057077777777781</v>
      </c>
      <c r="S5" s="13" t="s">
        <v>18</v>
      </c>
      <c r="T5" s="13">
        <v>41699</v>
      </c>
      <c r="U5">
        <f t="shared" ref="U5:U7" si="0">_xlfn.DAYS(T6,T5)</f>
        <v>92</v>
      </c>
    </row>
    <row r="6" spans="2:21" x14ac:dyDescent="0.25">
      <c r="B6" t="s">
        <v>3</v>
      </c>
      <c r="C6" s="5">
        <v>825.67</v>
      </c>
      <c r="D6" s="5">
        <v>1262.2280000000001</v>
      </c>
      <c r="E6" s="5">
        <v>1445.0819999999999</v>
      </c>
      <c r="F6" s="5">
        <v>1821.529</v>
      </c>
      <c r="G6" s="5">
        <v>1994.0050000000001</v>
      </c>
      <c r="J6" t="s">
        <v>3</v>
      </c>
      <c r="K6" s="5">
        <f>C6/INDEX(U4:U7,MATCH(J6,S4:S7,0))</f>
        <v>8.9746739130434783</v>
      </c>
      <c r="L6" s="5">
        <f>D6/INDEX(U4:U7,MATCH(J6,S4:S7,0))</f>
        <v>13.719869565217392</v>
      </c>
      <c r="M6" s="5">
        <f>E6/INDEX(U4:U7,MATCH(J6,S4:S7,0))</f>
        <v>15.70741304347826</v>
      </c>
      <c r="N6" s="5">
        <f>F6/INDEX(U4:U7,MATCH(J6,S4:S7,0))</f>
        <v>19.799228260869565</v>
      </c>
      <c r="O6" s="5">
        <f>G6/INDEX(U4:U7,MATCH(J6,S4:S7,0))</f>
        <v>21.673967391304348</v>
      </c>
      <c r="S6" s="13" t="s">
        <v>19</v>
      </c>
      <c r="T6" s="13">
        <v>41791</v>
      </c>
      <c r="U6">
        <f t="shared" si="0"/>
        <v>92</v>
      </c>
    </row>
    <row r="7" spans="2:21" x14ac:dyDescent="0.25">
      <c r="B7" t="s">
        <v>4</v>
      </c>
      <c r="C7" s="5">
        <v>855.00099999999998</v>
      </c>
      <c r="D7" s="5">
        <v>1335.5329999999999</v>
      </c>
      <c r="E7" s="5">
        <v>1492.164</v>
      </c>
      <c r="F7" s="5">
        <v>1931.441</v>
      </c>
      <c r="G7" s="5">
        <v>2008.7929999999999</v>
      </c>
      <c r="J7" t="s">
        <v>4</v>
      </c>
      <c r="K7" s="5">
        <f>C7/INDEX(U4:U7,MATCH(J7,S4:S7,0))</f>
        <v>9.2934891304347822</v>
      </c>
      <c r="L7" s="5">
        <f>D7/INDEX(U4:U7,MATCH(J7,S4:S7,0))</f>
        <v>14.51666304347826</v>
      </c>
      <c r="M7" s="5">
        <f>E7/INDEX(U4:U7,MATCH(J7,S4:S7,0))</f>
        <v>16.219173913043477</v>
      </c>
      <c r="N7" s="5">
        <f>F7/INDEX(U4:U7,MATCH(J7,S4:S7,0))</f>
        <v>20.993923913043478</v>
      </c>
      <c r="O7" s="5">
        <f>G7/INDEX(U4:U7,MATCH(J7,S4:S7,0))</f>
        <v>21.834706521739129</v>
      </c>
      <c r="S7" s="13" t="s">
        <v>20</v>
      </c>
      <c r="T7" s="13">
        <v>41883</v>
      </c>
      <c r="U7">
        <f t="shared" si="0"/>
        <v>91</v>
      </c>
    </row>
    <row r="8" spans="2:21" x14ac:dyDescent="0.25">
      <c r="B8" t="s">
        <v>5</v>
      </c>
      <c r="C8" s="5">
        <v>783.86800000000005</v>
      </c>
      <c r="D8" s="5">
        <v>1243.3820000000001</v>
      </c>
      <c r="E8" s="5">
        <v>1384.3720000000001</v>
      </c>
      <c r="F8" s="5">
        <v>1744.933</v>
      </c>
      <c r="G8" s="5">
        <v>1867.8530000000001</v>
      </c>
      <c r="J8" t="s">
        <v>5</v>
      </c>
      <c r="K8" s="5">
        <f>C8/INDEX(U4:U7,MATCH(J8,S4:S7,0))</f>
        <v>8.6139340659340657</v>
      </c>
      <c r="L8" s="5">
        <f>D8/INDEX(U4:U7,MATCH(J8,S4:S7,0))</f>
        <v>13.663538461538462</v>
      </c>
      <c r="M8" s="5">
        <f>E8/INDEX(U4:U7,MATCH(J8,S4:S7,0))</f>
        <v>15.212879120879121</v>
      </c>
      <c r="N8" s="5">
        <f>F8/INDEX(U4:U7,MATCH(J8,S4:S7,0))</f>
        <v>19.175087912087911</v>
      </c>
      <c r="O8" s="5">
        <f>G8/INDEX(U4:U7,MATCH(J8,S4:S7,0))</f>
        <v>20.525857142857145</v>
      </c>
      <c r="S8" s="13"/>
      <c r="T8" s="14">
        <v>41974</v>
      </c>
      <c r="U8">
        <f>SUM(U4:U7)</f>
        <v>365</v>
      </c>
    </row>
    <row r="9" spans="2:21" x14ac:dyDescent="0.25">
      <c r="K9" s="5"/>
      <c r="L9" s="5"/>
      <c r="M9" s="5"/>
      <c r="N9" s="5"/>
      <c r="O9" s="5"/>
      <c r="S9" s="14"/>
    </row>
    <row r="10" spans="2:21" x14ac:dyDescent="0.25">
      <c r="D10" s="7" t="s">
        <v>8</v>
      </c>
      <c r="K10" s="5"/>
      <c r="L10" s="7" t="str">
        <f>D10</f>
        <v>Gas but no pool</v>
      </c>
      <c r="M10" s="5"/>
      <c r="N10" s="5"/>
      <c r="O10" s="5"/>
    </row>
    <row r="11" spans="2:21" x14ac:dyDescent="0.25">
      <c r="B11" s="2" t="s">
        <v>6</v>
      </c>
      <c r="J11" s="2" t="s">
        <v>6</v>
      </c>
      <c r="K11" s="5"/>
      <c r="L11" s="5"/>
      <c r="M11" s="5"/>
      <c r="N11" s="5"/>
      <c r="O11" s="5"/>
    </row>
    <row r="12" spans="2:21" x14ac:dyDescent="0.25">
      <c r="C12" s="5">
        <v>1</v>
      </c>
      <c r="D12" s="5">
        <v>2</v>
      </c>
      <c r="E12" s="5">
        <v>3</v>
      </c>
      <c r="F12" s="5">
        <v>4</v>
      </c>
      <c r="G12" s="5">
        <v>5</v>
      </c>
      <c r="K12" s="5">
        <v>1</v>
      </c>
      <c r="L12" s="5">
        <v>2</v>
      </c>
      <c r="M12" s="5">
        <v>3</v>
      </c>
      <c r="N12" s="5">
        <v>4</v>
      </c>
      <c r="O12" s="5">
        <v>5</v>
      </c>
    </row>
    <row r="13" spans="2:21" x14ac:dyDescent="0.25">
      <c r="B13" t="s">
        <v>2</v>
      </c>
      <c r="C13" s="5">
        <v>604.86</v>
      </c>
      <c r="D13" s="5">
        <v>1130.3820000000001</v>
      </c>
      <c r="E13" s="5">
        <v>1511.048</v>
      </c>
      <c r="F13" s="5">
        <v>2171.076</v>
      </c>
      <c r="G13" s="5">
        <v>1384.3870000000002</v>
      </c>
      <c r="J13" t="s">
        <v>2</v>
      </c>
      <c r="K13" s="5">
        <f>C13/INDEX(U4:U7,MATCH(J13,S4:S7,0))</f>
        <v>6.7206666666666672</v>
      </c>
      <c r="L13" s="5">
        <f>D13/INDEX(U4:U7,MATCH(J13,S4:S7,0))</f>
        <v>12.559800000000001</v>
      </c>
      <c r="M13" s="5">
        <f>E13/INDEX(U4:U7,MATCH(J13,S4:S7,0))</f>
        <v>16.789422222222221</v>
      </c>
      <c r="N13" s="5">
        <f>F13/INDEX(U4:U7,MATCH(J13,S4:S7,0))</f>
        <v>24.123066666666666</v>
      </c>
      <c r="O13" s="5">
        <f>G13/INDEX(U4:U7,MATCH(J13,S4:S7,0))</f>
        <v>15.382077777777779</v>
      </c>
    </row>
    <row r="14" spans="2:21" x14ac:dyDescent="0.25">
      <c r="B14" t="s">
        <v>3</v>
      </c>
      <c r="C14" s="5">
        <v>476.82599999999996</v>
      </c>
      <c r="D14" s="5">
        <v>1008.8080000000001</v>
      </c>
      <c r="E14" s="5">
        <v>1227.4589999999998</v>
      </c>
      <c r="F14" s="5">
        <v>1799.7049999999999</v>
      </c>
      <c r="G14" s="5">
        <v>1141.0820000000001</v>
      </c>
      <c r="J14" t="s">
        <v>3</v>
      </c>
      <c r="K14" s="5">
        <f>C14/INDEX(U4:U7,MATCH(J14,S4:S7,0))</f>
        <v>5.1828913043478257</v>
      </c>
      <c r="L14" s="5">
        <f>D14/INDEX(U4:U7,MATCH(J14,S4:S7,0))</f>
        <v>10.965304347826088</v>
      </c>
      <c r="M14" s="5">
        <f>E14/INDEX(U4:U7,MATCH(J14,S4:S7,0))</f>
        <v>13.34194565217391</v>
      </c>
      <c r="N14" s="5">
        <f>F14/INDEX(U4:U7,MATCH(J14,S4:S7,0))</f>
        <v>19.562010869565217</v>
      </c>
      <c r="O14" s="5">
        <f>G14/INDEX(U4:U7,MATCH(J14,S4:S7,0))</f>
        <v>12.403065217391305</v>
      </c>
    </row>
    <row r="15" spans="2:21" x14ac:dyDescent="0.25">
      <c r="B15" t="s">
        <v>4</v>
      </c>
      <c r="C15" s="5">
        <v>493.52499999999998</v>
      </c>
      <c r="D15" s="5">
        <v>936.7299999999999</v>
      </c>
      <c r="E15" s="5">
        <v>1256.3420000000001</v>
      </c>
      <c r="F15" s="5">
        <v>1716.941</v>
      </c>
      <c r="G15" s="5">
        <v>1124.5</v>
      </c>
      <c r="J15" t="s">
        <v>4</v>
      </c>
      <c r="K15" s="5">
        <f>C15/INDEX(U4:U7,MATCH(J15,S4:S7,0))</f>
        <v>5.3644021739130432</v>
      </c>
      <c r="L15" s="5">
        <f>D15/INDEX(U4:U7,MATCH(J15,S4:S7,0))</f>
        <v>10.181847826086955</v>
      </c>
      <c r="M15" s="5">
        <f>E15/INDEX(U4:U7,MATCH(J15,S4:S7,0))</f>
        <v>13.655891304347827</v>
      </c>
      <c r="N15" s="5">
        <f>F15/INDEX(U4:U7,MATCH(J15,S4:S7,0))</f>
        <v>18.662402173913044</v>
      </c>
      <c r="O15" s="5">
        <f>G15/INDEX(U4:U7,MATCH(J15,S4:S7,0))</f>
        <v>12.222826086956522</v>
      </c>
    </row>
    <row r="16" spans="2:21" x14ac:dyDescent="0.25">
      <c r="B16" t="s">
        <v>5</v>
      </c>
      <c r="C16" s="5">
        <v>519.15800000000013</v>
      </c>
      <c r="D16" s="5">
        <v>908.84000000000015</v>
      </c>
      <c r="E16" s="5">
        <v>1401.6280000000002</v>
      </c>
      <c r="F16" s="5">
        <v>1931.6590000000001</v>
      </c>
      <c r="G16" s="5">
        <v>1199.0210000000002</v>
      </c>
      <c r="J16" t="s">
        <v>5</v>
      </c>
      <c r="K16" s="5">
        <f>C16/INDEX(U4:U7,MATCH(J16,S4:S7,0))</f>
        <v>5.7050329670329685</v>
      </c>
      <c r="L16" s="5">
        <f>D16/INDEX(U4:U7,MATCH(J16,S4:S7,0))</f>
        <v>9.9872527472527484</v>
      </c>
      <c r="M16" s="5">
        <f>E16/INDEX(U4:U7,MATCH(J16,S4:S7,0))</f>
        <v>15.402505494505496</v>
      </c>
      <c r="N16" s="5">
        <f>F16/INDEX(U4:U7,MATCH(J16,S4:S7,0))</f>
        <v>21.22702197802198</v>
      </c>
      <c r="O16" s="5">
        <f>G16/INDEX(U4:U7,MATCH(J16,S4:S7,0))</f>
        <v>13.176054945054947</v>
      </c>
    </row>
    <row r="17" spans="2:15" x14ac:dyDescent="0.25">
      <c r="K17" s="5"/>
      <c r="L17" s="5"/>
      <c r="M17" s="5"/>
      <c r="N17" s="5"/>
      <c r="O17" s="5"/>
    </row>
    <row r="18" spans="2:15" x14ac:dyDescent="0.25">
      <c r="D18" s="7" t="s">
        <v>9</v>
      </c>
      <c r="K18" s="5"/>
      <c r="L18" s="7" t="str">
        <f>D18</f>
        <v>Pool but no gas</v>
      </c>
      <c r="M18" s="5"/>
      <c r="N18" s="5"/>
      <c r="O18" s="5"/>
    </row>
    <row r="19" spans="2:15" x14ac:dyDescent="0.25">
      <c r="B19" s="2" t="s">
        <v>6</v>
      </c>
      <c r="J19" s="2" t="s">
        <v>6</v>
      </c>
      <c r="K19" s="5"/>
      <c r="L19" s="5"/>
      <c r="M19" s="5"/>
      <c r="N19" s="5"/>
      <c r="O19" s="5"/>
    </row>
    <row r="20" spans="2:15" x14ac:dyDescent="0.25">
      <c r="C20" s="5">
        <v>1</v>
      </c>
      <c r="D20" s="5">
        <v>2</v>
      </c>
      <c r="E20" s="5">
        <v>3</v>
      </c>
      <c r="F20" s="5">
        <v>4</v>
      </c>
      <c r="G20" s="5">
        <v>5</v>
      </c>
      <c r="K20" s="5">
        <v>1</v>
      </c>
      <c r="L20" s="5">
        <v>2</v>
      </c>
      <c r="M20" s="5">
        <v>3</v>
      </c>
      <c r="N20" s="5">
        <v>4</v>
      </c>
      <c r="O20" s="5">
        <v>5</v>
      </c>
    </row>
    <row r="21" spans="2:15" x14ac:dyDescent="0.25">
      <c r="B21" t="s">
        <v>2</v>
      </c>
      <c r="C21" s="5">
        <v>1611.548</v>
      </c>
      <c r="D21" s="5">
        <v>2059.1460000000002</v>
      </c>
      <c r="E21" s="5">
        <v>2202.0329999999999</v>
      </c>
      <c r="F21" s="5">
        <v>2574.723</v>
      </c>
      <c r="G21" s="5">
        <v>2712.614</v>
      </c>
      <c r="J21" t="s">
        <v>2</v>
      </c>
      <c r="K21" s="5">
        <f>C21/INDEX(U4:U7,MATCH(J21,S4:S7,0))</f>
        <v>17.906088888888888</v>
      </c>
      <c r="L21" s="5">
        <f>D21/INDEX(U4:U7,MATCH(J21,S4:S7,0))</f>
        <v>22.8794</v>
      </c>
      <c r="M21" s="5">
        <f>E21/INDEX(U4:U7,MATCH(J21,S4:S7,0))</f>
        <v>24.467033333333333</v>
      </c>
      <c r="N21" s="5">
        <f>F21/INDEX(U4:U7,MATCH(J21,S4:S7,0))</f>
        <v>28.608033333333331</v>
      </c>
      <c r="O21" s="5">
        <f>G21/INDEX(U4:U7,MATCH(J21,S4:S7,0))</f>
        <v>30.140155555555555</v>
      </c>
    </row>
    <row r="22" spans="2:15" x14ac:dyDescent="0.25">
      <c r="B22" t="s">
        <v>3</v>
      </c>
      <c r="C22" s="5">
        <v>1383.0360000000001</v>
      </c>
      <c r="D22" s="5">
        <v>1819.5940000000001</v>
      </c>
      <c r="E22" s="5">
        <v>2002.4479999999999</v>
      </c>
      <c r="F22" s="5">
        <v>2378.895</v>
      </c>
      <c r="G22" s="5">
        <v>2551.3710000000001</v>
      </c>
      <c r="J22" t="s">
        <v>3</v>
      </c>
      <c r="K22" s="5">
        <f>C22/INDEX(U4:U7,MATCH(J22,S4:S7,0))</f>
        <v>15.033000000000001</v>
      </c>
      <c r="L22" s="5">
        <f>D22/INDEX(U4:U7,MATCH(J22,S4:S7,0))</f>
        <v>19.778195652173913</v>
      </c>
      <c r="M22" s="5">
        <f>E22/INDEX(U4:U7,MATCH(J22,S4:S7,0))</f>
        <v>21.765739130434781</v>
      </c>
      <c r="N22" s="5">
        <f>F22/INDEX(U4:U7,MATCH(J22,S4:S7,0))</f>
        <v>25.857554347826088</v>
      </c>
      <c r="O22" s="5">
        <f>G22/INDEX(U4:U7,MATCH(J22,S4:S7,0))</f>
        <v>27.732293478260871</v>
      </c>
    </row>
    <row r="23" spans="2:15" x14ac:dyDescent="0.25">
      <c r="B23" t="s">
        <v>4</v>
      </c>
      <c r="C23" s="5">
        <v>1309.575</v>
      </c>
      <c r="D23" s="5">
        <v>1790.107</v>
      </c>
      <c r="E23" s="5">
        <v>1946.7380000000001</v>
      </c>
      <c r="F23" s="5">
        <v>2386.0149999999999</v>
      </c>
      <c r="G23" s="5">
        <v>2463.3669999999997</v>
      </c>
      <c r="J23" t="s">
        <v>4</v>
      </c>
      <c r="K23" s="5">
        <f>C23/INDEX(U4:U7,MATCH(J23,S4:S7,0))</f>
        <v>14.234510869565218</v>
      </c>
      <c r="L23" s="5">
        <f>D23/INDEX(U4:U7,MATCH(J23,S4:S7,0))</f>
        <v>19.457684782608695</v>
      </c>
      <c r="M23" s="5">
        <f>E23/INDEX(U4:U7,MATCH(J23,S4:S7,0))</f>
        <v>21.160195652173915</v>
      </c>
      <c r="N23" s="5">
        <f>F23/INDEX(U4:U7,MATCH(J23,S4:S7,0))</f>
        <v>25.934945652173912</v>
      </c>
      <c r="O23" s="5">
        <f>G23/INDEX(U4:U7,MATCH(J23,S4:S7,0))</f>
        <v>26.775728260869563</v>
      </c>
    </row>
    <row r="24" spans="2:15" x14ac:dyDescent="0.25">
      <c r="B24" t="s">
        <v>5</v>
      </c>
      <c r="C24" s="5">
        <v>1319.4480000000001</v>
      </c>
      <c r="D24" s="5">
        <v>1778.962</v>
      </c>
      <c r="E24" s="5">
        <v>1919.9520000000002</v>
      </c>
      <c r="F24" s="5">
        <v>2280.5129999999999</v>
      </c>
      <c r="G24" s="5">
        <v>2403.433</v>
      </c>
      <c r="J24" t="s">
        <v>5</v>
      </c>
      <c r="K24" s="5">
        <f>C24/INDEX(U4:U7,MATCH(J24,S4:S7,0))</f>
        <v>14.499428571428572</v>
      </c>
      <c r="L24" s="5">
        <f>D24/INDEX(U4:U7,MATCH(J24,S4:S7,0))</f>
        <v>19.549032967032968</v>
      </c>
      <c r="M24" s="5">
        <f>E24/INDEX(U4:U7,MATCH(J24,S4:S7,0))</f>
        <v>21.098373626373629</v>
      </c>
      <c r="N24" s="5">
        <f>F24/INDEX(U4:U7,MATCH(J24,S4:S7,0))</f>
        <v>25.060582417582417</v>
      </c>
      <c r="O24" s="5">
        <f>G24/INDEX(U4:U7,MATCH(J24,S4:S7,0))</f>
        <v>26.411351648351648</v>
      </c>
    </row>
    <row r="25" spans="2:15" x14ac:dyDescent="0.25">
      <c r="K25" s="5"/>
      <c r="L25" s="5"/>
      <c r="M25" s="5"/>
      <c r="N25" s="5"/>
      <c r="O25" s="5"/>
    </row>
    <row r="26" spans="2:15" x14ac:dyDescent="0.25">
      <c r="D26" s="7" t="s">
        <v>10</v>
      </c>
      <c r="K26" s="5"/>
      <c r="L26" s="7" t="str">
        <f>D26</f>
        <v>Both pool and gas</v>
      </c>
      <c r="M26" s="5"/>
      <c r="N26" s="5"/>
      <c r="O26" s="5"/>
    </row>
    <row r="27" spans="2:15" x14ac:dyDescent="0.25">
      <c r="B27" s="2" t="s">
        <v>6</v>
      </c>
      <c r="J27" s="2" t="s">
        <v>6</v>
      </c>
      <c r="K27" s="5"/>
      <c r="L27" s="5"/>
      <c r="M27" s="5"/>
      <c r="N27" s="5"/>
      <c r="O27" s="5"/>
    </row>
    <row r="28" spans="2:15" x14ac:dyDescent="0.25">
      <c r="C28" s="5">
        <v>1</v>
      </c>
      <c r="D28" s="5">
        <v>2</v>
      </c>
      <c r="E28" s="5">
        <v>3</v>
      </c>
      <c r="F28" s="5">
        <v>4</v>
      </c>
      <c r="G28" s="5">
        <v>5</v>
      </c>
      <c r="K28" s="5">
        <v>1</v>
      </c>
      <c r="L28" s="5">
        <v>2</v>
      </c>
      <c r="M28" s="5">
        <v>3</v>
      </c>
      <c r="N28" s="5">
        <v>4</v>
      </c>
      <c r="O28" s="5">
        <v>5</v>
      </c>
    </row>
    <row r="29" spans="2:15" x14ac:dyDescent="0.25">
      <c r="B29" t="s">
        <v>2</v>
      </c>
      <c r="C29" s="5">
        <v>1332.337</v>
      </c>
      <c r="D29" s="5">
        <v>1857.8589999999999</v>
      </c>
      <c r="E29" s="5">
        <v>2238.5250000000001</v>
      </c>
      <c r="F29" s="5">
        <v>2898.5529999999999</v>
      </c>
      <c r="G29" s="5">
        <v>2111.864</v>
      </c>
      <c r="J29" t="s">
        <v>2</v>
      </c>
      <c r="K29" s="5">
        <f>C29/INDEX(U4:U7,MATCH(J29,S4:S7,0))</f>
        <v>14.803744444444444</v>
      </c>
      <c r="L29" s="5">
        <f>D29/INDEX(U4:U7,MATCH(J29,S4:S7,0))</f>
        <v>20.642877777777777</v>
      </c>
      <c r="M29" s="5">
        <f>E29/INDEX(U4:U7,MATCH(J29,S4:S7,0))</f>
        <v>24.872500000000002</v>
      </c>
      <c r="N29" s="5">
        <f>F29/INDEX(U4:U7,MATCH(J29,S4:S7,0))</f>
        <v>32.20614444444444</v>
      </c>
      <c r="O29" s="5">
        <f>G29/INDEX(U4:U7,MATCH(J29,S4:S7,0))</f>
        <v>23.465155555555555</v>
      </c>
    </row>
    <row r="30" spans="2:15" x14ac:dyDescent="0.25">
      <c r="B30" t="s">
        <v>3</v>
      </c>
      <c r="C30" s="5">
        <v>1034.192</v>
      </c>
      <c r="D30" s="5">
        <v>1566.174</v>
      </c>
      <c r="E30" s="5">
        <v>1784.8249999999998</v>
      </c>
      <c r="F30" s="5">
        <v>2357.0709999999999</v>
      </c>
      <c r="G30" s="5">
        <v>1698.4480000000001</v>
      </c>
      <c r="J30" t="s">
        <v>3</v>
      </c>
      <c r="K30" s="5">
        <f>C30/INDEX(U4:U7,MATCH(J30,S4:S7,0))</f>
        <v>11.241217391304348</v>
      </c>
      <c r="L30" s="5">
        <f>D30/INDEX(U4:U7,MATCH(J30,S4:S7,0))</f>
        <v>17.023630434782607</v>
      </c>
      <c r="M30" s="5">
        <f>E30/INDEX(U4:U7,MATCH(J30,S4:S7,0))</f>
        <v>19.400271739130432</v>
      </c>
      <c r="N30" s="5">
        <f>F30/INDEX(U4:U7,MATCH(J30,S4:S7,0))</f>
        <v>25.620336956521736</v>
      </c>
      <c r="O30" s="5">
        <f>G30/INDEX(U4:U7,MATCH(J30,S4:S7,0))</f>
        <v>18.461391304347828</v>
      </c>
    </row>
    <row r="31" spans="2:15" x14ac:dyDescent="0.25">
      <c r="B31" t="s">
        <v>4</v>
      </c>
      <c r="C31" s="5">
        <v>948.09899999999993</v>
      </c>
      <c r="D31" s="5">
        <v>1391.3039999999999</v>
      </c>
      <c r="E31" s="5">
        <v>1710.9160000000002</v>
      </c>
      <c r="F31" s="5">
        <v>2171.5149999999999</v>
      </c>
      <c r="G31" s="5">
        <v>1579.0740000000001</v>
      </c>
      <c r="J31" t="s">
        <v>4</v>
      </c>
      <c r="K31" s="5">
        <f>C31/INDEX(U4:U7,MATCH(J31,S4:S7,0))</f>
        <v>10.305423913043478</v>
      </c>
      <c r="L31" s="5">
        <f>D31/INDEX(U4:U7,MATCH(J31,S4:S7,0))</f>
        <v>15.122869565217389</v>
      </c>
      <c r="M31" s="5">
        <f>E31/INDEX(U4:U7,MATCH(J31,S4:S7,0))</f>
        <v>18.596913043478263</v>
      </c>
      <c r="N31" s="5">
        <f>F31/INDEX(U4:U7,MATCH(J31,S4:S7,0))</f>
        <v>23.603423913043478</v>
      </c>
      <c r="O31" s="5">
        <f>G31/INDEX(U4:U7,MATCH(J31,S4:S7,0))</f>
        <v>17.163847826086958</v>
      </c>
    </row>
    <row r="32" spans="2:15" x14ac:dyDescent="0.25">
      <c r="B32" t="s">
        <v>5</v>
      </c>
      <c r="C32" s="5">
        <v>1054.7380000000003</v>
      </c>
      <c r="D32" s="5">
        <v>1444.42</v>
      </c>
      <c r="E32" s="5">
        <v>1937.2080000000001</v>
      </c>
      <c r="F32" s="5">
        <v>2467.239</v>
      </c>
      <c r="G32" s="5">
        <v>1734.6010000000001</v>
      </c>
      <c r="J32" t="s">
        <v>5</v>
      </c>
      <c r="K32" s="5">
        <f>C32/INDEX(U4:U7,MATCH(J32,S4:S7,0))</f>
        <v>11.590527472527477</v>
      </c>
      <c r="L32" s="5">
        <f>D32/INDEX(U4:U7,MATCH(J32,S4:S7,0))</f>
        <v>15.872747252747253</v>
      </c>
      <c r="M32" s="5">
        <f>E32/INDEX(U4:U7,MATCH(J32,S4:S7,0))</f>
        <v>21.288</v>
      </c>
      <c r="N32" s="5">
        <f>F32/INDEX(U4:U7,MATCH(J32,S4:S7,0))</f>
        <v>27.112516483516483</v>
      </c>
      <c r="O32" s="5">
        <f>G32/INDEX(U4:U7,MATCH(J32,S4:S7,0))</f>
        <v>19.061549450549453</v>
      </c>
    </row>
    <row r="33" spans="2:15" x14ac:dyDescent="0.25">
      <c r="K33" s="5"/>
      <c r="L33" s="5"/>
      <c r="M33" s="5"/>
      <c r="N33" s="5"/>
      <c r="O33" s="5"/>
    </row>
    <row r="34" spans="2:15" x14ac:dyDescent="0.25">
      <c r="C34"/>
      <c r="D34"/>
      <c r="E34"/>
      <c r="F34"/>
      <c r="G34"/>
    </row>
    <row r="35" spans="2:15" x14ac:dyDescent="0.25">
      <c r="C35" s="4"/>
      <c r="D35" s="4"/>
      <c r="E35" s="4"/>
      <c r="F35" s="4"/>
      <c r="G35" s="4"/>
      <c r="K35" s="4"/>
      <c r="L35" s="4"/>
      <c r="M35" s="4"/>
      <c r="N35" s="4"/>
      <c r="O35" s="4"/>
    </row>
    <row r="36" spans="2:15" x14ac:dyDescent="0.25">
      <c r="C36"/>
      <c r="D36"/>
      <c r="E36"/>
      <c r="F36"/>
      <c r="G36"/>
    </row>
    <row r="37" spans="2:15" x14ac:dyDescent="0.25">
      <c r="D37" s="7" t="s">
        <v>14</v>
      </c>
      <c r="K37" s="5"/>
      <c r="L37" s="7" t="str">
        <f>D37</f>
        <v>No Pool - Gas not controlled</v>
      </c>
      <c r="M37" s="5"/>
      <c r="N37" s="5"/>
      <c r="O37" s="5"/>
    </row>
    <row r="38" spans="2:15" x14ac:dyDescent="0.25">
      <c r="B38" s="2" t="s">
        <v>6</v>
      </c>
      <c r="J38" s="2" t="s">
        <v>6</v>
      </c>
      <c r="K38" s="5"/>
      <c r="L38" s="5"/>
      <c r="M38" s="5"/>
      <c r="N38" s="5"/>
      <c r="O38" s="5"/>
    </row>
    <row r="39" spans="2:15" x14ac:dyDescent="0.25">
      <c r="C39" s="5">
        <v>1</v>
      </c>
      <c r="D39" s="5">
        <v>2</v>
      </c>
      <c r="E39" s="5">
        <v>3</v>
      </c>
      <c r="F39" s="5">
        <v>4</v>
      </c>
      <c r="G39" s="5">
        <v>5</v>
      </c>
      <c r="K39" s="5">
        <v>1</v>
      </c>
      <c r="L39" s="5">
        <v>2</v>
      </c>
      <c r="M39" s="5">
        <v>3</v>
      </c>
      <c r="N39" s="5">
        <v>4</v>
      </c>
      <c r="O39" s="5">
        <v>5</v>
      </c>
    </row>
    <row r="40" spans="2:15" x14ac:dyDescent="0.25">
      <c r="B40" t="s">
        <v>2</v>
      </c>
      <c r="C40" s="5">
        <v>858.096</v>
      </c>
      <c r="D40" s="5">
        <v>1306.029</v>
      </c>
      <c r="E40" s="5">
        <v>1477.4490000000001</v>
      </c>
      <c r="F40" s="5">
        <v>1888.7429999999999</v>
      </c>
      <c r="G40" s="5">
        <v>1904.1010000000001</v>
      </c>
      <c r="J40" t="s">
        <v>2</v>
      </c>
      <c r="K40" s="5">
        <f>C40/INDEX(U4:U7,MATCH(J40,S4:S7,0))</f>
        <v>9.5343999999999998</v>
      </c>
      <c r="L40" s="5">
        <f>D40/INDEX(U4:U7,MATCH(J40,S4:S7,0))</f>
        <v>14.511433333333333</v>
      </c>
      <c r="M40" s="5">
        <f>E40/INDEX(U4:U7,MATCH(J40,S4:S7,0))</f>
        <v>16.4161</v>
      </c>
      <c r="N40" s="5">
        <f>F40/INDEX(U4:U7,MATCH(J40,S4:S7,0))</f>
        <v>20.986033333333332</v>
      </c>
      <c r="O40" s="5">
        <f>G40/INDEX(U4:U7,MATCH(J40,S4:S7,0))</f>
        <v>21.15667777777778</v>
      </c>
    </row>
    <row r="41" spans="2:15" x14ac:dyDescent="0.25">
      <c r="B41" t="s">
        <v>3</v>
      </c>
      <c r="C41" s="5">
        <v>793.08</v>
      </c>
      <c r="D41" s="5">
        <v>1229.617</v>
      </c>
      <c r="E41" s="5">
        <v>1413.1950000000002</v>
      </c>
      <c r="F41" s="5">
        <v>1814.6959999999999</v>
      </c>
      <c r="G41" s="5">
        <v>1879.011</v>
      </c>
      <c r="J41" t="s">
        <v>3</v>
      </c>
      <c r="K41" s="5">
        <f>C41/INDEX(U4:U7,MATCH(J41,S4:S7,0))</f>
        <v>8.6204347826086956</v>
      </c>
      <c r="L41" s="5">
        <f>D41/INDEX(U4:U7,MATCH(J41,S4:S7,0))</f>
        <v>13.365402173913044</v>
      </c>
      <c r="M41" s="5">
        <f>E41/INDEX(U4:U7,MATCH(J41,S4:S7,0))</f>
        <v>15.360815217391306</v>
      </c>
      <c r="N41" s="5">
        <f>F41/INDEX(U4:U7,MATCH(J41,S4:S7,0))</f>
        <v>19.724956521739131</v>
      </c>
      <c r="O41" s="5">
        <f>G41/INDEX(U4:U7,MATCH(J41,S4:S7,0))</f>
        <v>20.424032608695651</v>
      </c>
    </row>
    <row r="42" spans="2:15" x14ac:dyDescent="0.25">
      <c r="B42" t="s">
        <v>4</v>
      </c>
      <c r="C42" s="5">
        <v>820.77499999999998</v>
      </c>
      <c r="D42" s="5">
        <v>1284.819</v>
      </c>
      <c r="E42" s="5">
        <v>1456.7559999999999</v>
      </c>
      <c r="F42" s="5">
        <v>1896.777</v>
      </c>
      <c r="G42" s="5">
        <v>1888.183</v>
      </c>
      <c r="J42" t="s">
        <v>4</v>
      </c>
      <c r="K42" s="5">
        <f>C42/INDEX(U4:U7,MATCH(J42,S4:S7,0))</f>
        <v>8.921467391304347</v>
      </c>
      <c r="L42" s="5">
        <f>D42/INDEX(U4:U7,MATCH(J42,S4:S7,0))</f>
        <v>13.965423913043479</v>
      </c>
      <c r="M42" s="5">
        <f>E42/INDEX(U4:U7,MATCH(J42,S4:S7,0))</f>
        <v>15.834304347826086</v>
      </c>
      <c r="N42" s="5">
        <f>F42/INDEX(U4:U7,MATCH(J42,S4:S7,0))</f>
        <v>20.617141304347825</v>
      </c>
      <c r="O42" s="5">
        <f>G42/INDEX(U4:U7,MATCH(J42,S4:S7,0))</f>
        <v>20.523728260869564</v>
      </c>
    </row>
    <row r="43" spans="2:15" x14ac:dyDescent="0.25">
      <c r="B43" t="s">
        <v>5</v>
      </c>
      <c r="C43" s="5">
        <v>758.75400000000002</v>
      </c>
      <c r="D43" s="5">
        <v>1201.201</v>
      </c>
      <c r="E43" s="5">
        <v>1383.74</v>
      </c>
      <c r="F43" s="5">
        <v>1766.377</v>
      </c>
      <c r="G43" s="5">
        <v>1776.6080000000002</v>
      </c>
      <c r="J43" t="s">
        <v>5</v>
      </c>
      <c r="K43" s="5">
        <f>C43/INDEX(U4:U7,MATCH(J43,S4:S7,0))</f>
        <v>8.3379560439560443</v>
      </c>
      <c r="L43" s="5">
        <f>D43/INDEX(U4:U7,MATCH(J43,S4:S7,0))</f>
        <v>13.200010989010989</v>
      </c>
      <c r="M43" s="5">
        <f>E43/INDEX(U4:U7,MATCH(J43,S4:S7,0))</f>
        <v>15.205934065934066</v>
      </c>
      <c r="N43" s="5">
        <f>F43/INDEX(U4:U7,MATCH(J43,S4:S7,0))</f>
        <v>19.410736263736265</v>
      </c>
      <c r="O43" s="5">
        <f>G43/INDEX(U4:U7,MATCH(J43,S4:S7,0))</f>
        <v>19.523164835164838</v>
      </c>
    </row>
    <row r="44" spans="2:15" x14ac:dyDescent="0.25">
      <c r="C44"/>
      <c r="D44"/>
      <c r="E44"/>
      <c r="F44"/>
      <c r="G44"/>
    </row>
    <row r="45" spans="2:15" x14ac:dyDescent="0.25">
      <c r="C45"/>
      <c r="D45"/>
      <c r="E45"/>
      <c r="F45"/>
      <c r="G45"/>
    </row>
    <row r="46" spans="2:15" x14ac:dyDescent="0.25">
      <c r="C46"/>
      <c r="D46"/>
      <c r="E46"/>
      <c r="F46"/>
      <c r="G46"/>
    </row>
    <row r="47" spans="2:15" x14ac:dyDescent="0.25">
      <c r="D47" s="7" t="s">
        <v>15</v>
      </c>
      <c r="K47" s="5"/>
      <c r="L47" s="7" t="str">
        <f>D47</f>
        <v>Pool - Gas not controlled</v>
      </c>
      <c r="M47" s="5"/>
      <c r="N47" s="5"/>
      <c r="O47" s="5"/>
    </row>
    <row r="48" spans="2:15" x14ac:dyDescent="0.25">
      <c r="B48" s="2" t="s">
        <v>6</v>
      </c>
      <c r="J48" s="2" t="s">
        <v>6</v>
      </c>
      <c r="K48" s="5"/>
      <c r="L48" s="5"/>
      <c r="M48" s="5"/>
      <c r="N48" s="5"/>
      <c r="O48" s="5"/>
    </row>
    <row r="49" spans="2:15" x14ac:dyDescent="0.25">
      <c r="C49" s="5">
        <v>1</v>
      </c>
      <c r="D49" s="5">
        <v>2</v>
      </c>
      <c r="E49" s="5">
        <v>3</v>
      </c>
      <c r="F49" s="5">
        <v>4</v>
      </c>
      <c r="G49" s="5">
        <v>5</v>
      </c>
      <c r="K49" s="5">
        <v>1</v>
      </c>
      <c r="L49" s="5">
        <v>2</v>
      </c>
      <c r="M49" s="5">
        <v>3</v>
      </c>
      <c r="N49" s="5">
        <v>4</v>
      </c>
      <c r="O49" s="5">
        <v>5</v>
      </c>
    </row>
    <row r="50" spans="2:15" x14ac:dyDescent="0.25">
      <c r="B50" t="s">
        <v>2</v>
      </c>
      <c r="C50" s="5">
        <v>1597.6869999999999</v>
      </c>
      <c r="D50" s="5">
        <v>2045.62</v>
      </c>
      <c r="E50" s="5">
        <v>2217.04</v>
      </c>
      <c r="F50" s="5">
        <v>2628.3339999999998</v>
      </c>
      <c r="G50" s="5">
        <v>2643.692</v>
      </c>
      <c r="J50" t="s">
        <v>2</v>
      </c>
      <c r="K50" s="5">
        <f>C50/INDEX(U4:U7,MATCH(J50,S4:S7,0))</f>
        <v>17.752077777777778</v>
      </c>
      <c r="L50" s="5">
        <f>D50/INDEX(U4:U7,MATCH(J50,S4:S7,0))</f>
        <v>22.729111111111109</v>
      </c>
      <c r="M50" s="5">
        <f>E50/INDEX(U4:U7,MATCH(J50,S4:S7,0))</f>
        <v>24.633777777777777</v>
      </c>
      <c r="N50" s="5">
        <f>F50/INDEX(U4:U7,MATCH(J50,S4:S7,0))</f>
        <v>29.203711111111108</v>
      </c>
      <c r="O50" s="5">
        <f>G50/INDEX(U4:U7,MATCH(J50,S4:S7,0))</f>
        <v>29.374355555555557</v>
      </c>
    </row>
    <row r="51" spans="2:15" x14ac:dyDescent="0.25">
      <c r="B51" t="s">
        <v>3</v>
      </c>
      <c r="C51" s="5">
        <v>1367.394</v>
      </c>
      <c r="D51" s="5">
        <v>1803.931</v>
      </c>
      <c r="E51" s="5">
        <v>1987.509</v>
      </c>
      <c r="F51" s="5">
        <v>2389.0099999999998</v>
      </c>
      <c r="G51" s="5">
        <v>2453.3249999999998</v>
      </c>
      <c r="J51" t="s">
        <v>3</v>
      </c>
      <c r="K51" s="5">
        <f>C51/INDEX(U4:U7,MATCH(J51,S4:S7,0))</f>
        <v>14.862978260869566</v>
      </c>
      <c r="L51" s="5">
        <f>D51/INDEX(U4:U7,MATCH(J51,S4:S7,0))</f>
        <v>19.607945652173914</v>
      </c>
      <c r="M51" s="5">
        <f>E51/INDEX(U4:U7,MATCH(J51,S4:S7,0))</f>
        <v>21.603358695652172</v>
      </c>
      <c r="N51" s="5">
        <f>F51/INDEX(U4:U7,MATCH(J51,S4:S7,0))</f>
        <v>25.967499999999998</v>
      </c>
      <c r="O51" s="5">
        <f>G51/INDEX(U4:U7,MATCH(J51,S4:S7,0))</f>
        <v>26.666576086956521</v>
      </c>
    </row>
    <row r="52" spans="2:15" x14ac:dyDescent="0.25">
      <c r="B52" t="s">
        <v>4</v>
      </c>
      <c r="C52" s="5">
        <v>1298.912</v>
      </c>
      <c r="D52" s="5">
        <v>1762.9559999999999</v>
      </c>
      <c r="E52" s="5">
        <v>1934.8929999999998</v>
      </c>
      <c r="F52" s="5">
        <v>2374.9140000000002</v>
      </c>
      <c r="G52" s="5">
        <v>2366.3200000000002</v>
      </c>
      <c r="J52" t="s">
        <v>4</v>
      </c>
      <c r="K52" s="5">
        <f>C52/INDEX(U4:U7,MATCH(J52,S4:S7,0))</f>
        <v>14.118608695652174</v>
      </c>
      <c r="L52" s="5">
        <f>D52/INDEX(U4:U7,MATCH(J52,S4:S7,0))</f>
        <v>19.162565217391304</v>
      </c>
      <c r="M52" s="5">
        <f>E52/INDEX(U4:U7,MATCH(J52,S4:S7,0))</f>
        <v>21.031445652173911</v>
      </c>
      <c r="N52" s="5">
        <f>F52/INDEX(U4:U7,MATCH(J52,S4:S7,0))</f>
        <v>25.814282608695656</v>
      </c>
      <c r="O52" s="5">
        <f>G52/INDEX(U4:U7,MATCH(J52,S4:S7,0))</f>
        <v>25.720869565217392</v>
      </c>
    </row>
    <row r="53" spans="2:15" x14ac:dyDescent="0.25">
      <c r="B53" t="s">
        <v>5</v>
      </c>
      <c r="C53" s="5">
        <v>1312.251</v>
      </c>
      <c r="D53" s="5">
        <v>1754.6979999999999</v>
      </c>
      <c r="E53" s="5">
        <v>1937.2370000000001</v>
      </c>
      <c r="F53" s="5">
        <v>2319.8739999999998</v>
      </c>
      <c r="G53" s="5">
        <v>2330.105</v>
      </c>
      <c r="J53" t="s">
        <v>5</v>
      </c>
      <c r="K53" s="5">
        <f>C53/INDEX(U4:U7,MATCH(J53,S4:S7,0))</f>
        <v>14.42034065934066</v>
      </c>
      <c r="L53" s="5">
        <f>D53/INDEX(U4:U7,MATCH(J53,S4:S7,0))</f>
        <v>19.282395604395603</v>
      </c>
      <c r="M53" s="5">
        <f>E53/INDEX(U4:U7,MATCH(J53,S4:S7,0))</f>
        <v>21.288318681318682</v>
      </c>
      <c r="N53" s="5">
        <f>F53/INDEX(U4:U7,MATCH(J53,S4:S7,0))</f>
        <v>25.493120879120877</v>
      </c>
      <c r="O53" s="5">
        <f>G53/INDEX(U4:U7,MATCH(J53,S4:S7,0))</f>
        <v>25.60554945054945</v>
      </c>
    </row>
    <row r="54" spans="2:15" x14ac:dyDescent="0.25">
      <c r="C54"/>
      <c r="D54"/>
      <c r="E54"/>
      <c r="F54"/>
      <c r="G54"/>
    </row>
    <row r="55" spans="2:15" x14ac:dyDescent="0.25">
      <c r="C55"/>
      <c r="D55"/>
      <c r="E55"/>
      <c r="F55"/>
      <c r="G55"/>
    </row>
    <row r="56" spans="2:15" x14ac:dyDescent="0.25">
      <c r="C56"/>
      <c r="D56"/>
      <c r="E56"/>
      <c r="F56"/>
      <c r="G56"/>
    </row>
    <row r="60" spans="2:15" x14ac:dyDescent="0.25">
      <c r="K60" s="4"/>
      <c r="L60" s="4"/>
      <c r="M60" s="4"/>
      <c r="N60" s="4"/>
      <c r="O60" s="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="85" zoomScaleNormal="85" workbookViewId="0">
      <selection activeCell="G20" sqref="G20"/>
    </sheetView>
  </sheetViews>
  <sheetFormatPr defaultRowHeight="15" x14ac:dyDescent="0.25"/>
  <cols>
    <col min="1" max="1" width="24.140625" customWidth="1"/>
    <col min="2" max="2" width="23.42578125" style="5" customWidth="1"/>
    <col min="3" max="7" width="9.140625" style="5"/>
  </cols>
  <sheetData>
    <row r="1" spans="1:21" ht="15.75" x14ac:dyDescent="0.25">
      <c r="C1" s="8" t="s">
        <v>13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C3" s="6" t="s">
        <v>1</v>
      </c>
      <c r="G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5">
      <c r="C4" s="7" t="s">
        <v>12</v>
      </c>
      <c r="G4"/>
      <c r="J4" s="5"/>
      <c r="K4" s="7" t="s">
        <v>7</v>
      </c>
      <c r="L4" s="5"/>
      <c r="M4" s="5"/>
      <c r="N4" s="5"/>
      <c r="U4" s="1"/>
    </row>
    <row r="5" spans="1:21" x14ac:dyDescent="0.25">
      <c r="A5" s="2" t="s">
        <v>6</v>
      </c>
      <c r="G5"/>
      <c r="I5" s="2" t="s">
        <v>6</v>
      </c>
      <c r="J5" s="5"/>
      <c r="K5" s="5"/>
      <c r="L5" s="5"/>
      <c r="M5" s="5"/>
      <c r="N5" s="5"/>
      <c r="U5" s="1"/>
    </row>
    <row r="6" spans="1:21" x14ac:dyDescent="0.25">
      <c r="B6" s="5">
        <v>1</v>
      </c>
      <c r="C6" s="5">
        <v>2</v>
      </c>
      <c r="D6" s="5">
        <v>3</v>
      </c>
      <c r="E6" s="5">
        <v>4</v>
      </c>
      <c r="F6" s="5">
        <v>5</v>
      </c>
      <c r="G6"/>
      <c r="J6" s="5">
        <v>1</v>
      </c>
      <c r="K6" s="5">
        <v>2</v>
      </c>
      <c r="L6" s="5">
        <v>3</v>
      </c>
      <c r="M6" s="5">
        <v>4</v>
      </c>
      <c r="N6" s="5">
        <v>5</v>
      </c>
      <c r="S6" s="13"/>
      <c r="U6" s="1"/>
    </row>
    <row r="7" spans="1:21" x14ac:dyDescent="0.25">
      <c r="A7" t="s">
        <v>2</v>
      </c>
      <c r="B7" s="5">
        <v>1052.8837920000001</v>
      </c>
      <c r="C7" s="5">
        <v>1602.4975830000001</v>
      </c>
      <c r="D7" s="5">
        <v>1812.8299230000002</v>
      </c>
      <c r="E7" s="5">
        <v>2317.4876610000001</v>
      </c>
      <c r="F7" s="5">
        <v>2336.3319270000002</v>
      </c>
      <c r="G7"/>
      <c r="I7" t="s">
        <v>2</v>
      </c>
      <c r="J7" s="5">
        <f t="shared" ref="J7:N10" si="0">B7/INDEX($U$7:$U$10,MATCH($I7,$S$7:$S$10,0))</f>
        <v>11.6987088</v>
      </c>
      <c r="K7" s="5">
        <f t="shared" si="0"/>
        <v>17.8055287</v>
      </c>
      <c r="L7" s="5">
        <f t="shared" si="0"/>
        <v>20.142554700000002</v>
      </c>
      <c r="M7" s="5">
        <f t="shared" si="0"/>
        <v>25.7498629</v>
      </c>
      <c r="N7" s="5">
        <f t="shared" si="0"/>
        <v>25.959243633333337</v>
      </c>
      <c r="R7" t="s">
        <v>16</v>
      </c>
      <c r="S7" t="s">
        <v>17</v>
      </c>
      <c r="T7" s="13">
        <v>41609</v>
      </c>
      <c r="U7">
        <f>_xlfn.DAYS(T8,T7)</f>
        <v>90</v>
      </c>
    </row>
    <row r="8" spans="1:21" x14ac:dyDescent="0.25">
      <c r="A8" t="s">
        <v>3</v>
      </c>
      <c r="B8" s="5">
        <v>973.10916000000009</v>
      </c>
      <c r="C8" s="5">
        <v>1508.740059</v>
      </c>
      <c r="D8" s="5">
        <v>1733.9902650000004</v>
      </c>
      <c r="E8" s="5">
        <v>2226.6319920000001</v>
      </c>
      <c r="F8" s="5">
        <v>2305.5464970000003</v>
      </c>
      <c r="G8"/>
      <c r="I8" t="s">
        <v>3</v>
      </c>
      <c r="J8" s="5">
        <f t="shared" si="0"/>
        <v>10.577273478260871</v>
      </c>
      <c r="K8" s="5">
        <f t="shared" si="0"/>
        <v>16.399348467391302</v>
      </c>
      <c r="L8" s="5">
        <f t="shared" si="0"/>
        <v>18.847720271739135</v>
      </c>
      <c r="M8" s="5">
        <f t="shared" si="0"/>
        <v>24.202521652173914</v>
      </c>
      <c r="N8" s="5">
        <f t="shared" si="0"/>
        <v>25.060288010869566</v>
      </c>
      <c r="S8" s="13" t="s">
        <v>18</v>
      </c>
      <c r="T8" s="13">
        <v>41699</v>
      </c>
      <c r="U8">
        <f t="shared" ref="U8:U10" si="1">_xlfn.DAYS(T9,T8)</f>
        <v>92</v>
      </c>
    </row>
    <row r="9" spans="1:21" x14ac:dyDescent="0.25">
      <c r="A9" t="s">
        <v>4</v>
      </c>
      <c r="B9" s="5">
        <v>1007.0909250000001</v>
      </c>
      <c r="C9" s="5">
        <v>1576.4729130000001</v>
      </c>
      <c r="D9" s="5">
        <v>1787.4396119999999</v>
      </c>
      <c r="E9" s="5">
        <v>2327.3453790000003</v>
      </c>
      <c r="F9" s="5">
        <v>2316.8005410000001</v>
      </c>
      <c r="G9"/>
      <c r="I9" t="s">
        <v>4</v>
      </c>
      <c r="J9" s="5">
        <f t="shared" si="0"/>
        <v>10.946640489130436</v>
      </c>
      <c r="K9" s="5">
        <f t="shared" si="0"/>
        <v>17.135575141304347</v>
      </c>
      <c r="L9" s="5">
        <f t="shared" si="0"/>
        <v>19.428691434782607</v>
      </c>
      <c r="M9" s="5">
        <f t="shared" si="0"/>
        <v>25.297232380434785</v>
      </c>
      <c r="N9" s="5">
        <f t="shared" si="0"/>
        <v>25.182614576086959</v>
      </c>
      <c r="S9" s="13" t="s">
        <v>19</v>
      </c>
      <c r="T9" s="13">
        <v>41791</v>
      </c>
      <c r="U9">
        <f t="shared" si="1"/>
        <v>92</v>
      </c>
    </row>
    <row r="10" spans="1:21" x14ac:dyDescent="0.25">
      <c r="A10" t="s">
        <v>5</v>
      </c>
      <c r="B10" s="5">
        <v>930.99115800000004</v>
      </c>
      <c r="C10" s="5">
        <v>1473.8736270000002</v>
      </c>
      <c r="D10" s="5">
        <v>1697.8489800000002</v>
      </c>
      <c r="E10" s="5">
        <v>2167.3445790000001</v>
      </c>
      <c r="F10" s="5">
        <v>2179.8980160000006</v>
      </c>
      <c r="G10"/>
      <c r="I10" t="s">
        <v>5</v>
      </c>
      <c r="J10" s="5">
        <f t="shared" si="0"/>
        <v>10.230672065934066</v>
      </c>
      <c r="K10" s="5">
        <f t="shared" si="0"/>
        <v>16.196413483516487</v>
      </c>
      <c r="L10" s="5">
        <f t="shared" si="0"/>
        <v>18.657681098901101</v>
      </c>
      <c r="M10" s="5">
        <f t="shared" si="0"/>
        <v>23.816973395604396</v>
      </c>
      <c r="N10" s="5">
        <f t="shared" si="0"/>
        <v>23.95492325274726</v>
      </c>
      <c r="S10" s="13" t="s">
        <v>20</v>
      </c>
      <c r="T10" s="13">
        <v>41883</v>
      </c>
      <c r="U10">
        <f t="shared" si="1"/>
        <v>91</v>
      </c>
    </row>
    <row r="11" spans="1:21" x14ac:dyDescent="0.25">
      <c r="G11"/>
      <c r="J11" s="5"/>
      <c r="K11" s="5"/>
      <c r="L11" s="5"/>
      <c r="M11" s="5"/>
      <c r="N11" s="5"/>
      <c r="S11" s="13"/>
      <c r="T11" s="14">
        <v>41974</v>
      </c>
      <c r="U11">
        <f>SUM(U7:U10)</f>
        <v>365</v>
      </c>
    </row>
    <row r="12" spans="1:21" x14ac:dyDescent="0.25">
      <c r="C12" s="6"/>
      <c r="G12"/>
      <c r="I12" s="1"/>
      <c r="J12" s="1"/>
      <c r="K12" s="1"/>
      <c r="L12" s="1"/>
      <c r="M12" s="1"/>
      <c r="N12" s="1"/>
      <c r="U12" s="1"/>
    </row>
    <row r="13" spans="1:21" x14ac:dyDescent="0.25">
      <c r="G13"/>
      <c r="J13" s="5"/>
      <c r="K13" s="7"/>
      <c r="L13" s="5"/>
      <c r="M13" s="5"/>
      <c r="N13" s="5"/>
      <c r="U13" s="1"/>
    </row>
    <row r="14" spans="1:21" x14ac:dyDescent="0.25">
      <c r="C14" s="7" t="s">
        <v>11</v>
      </c>
      <c r="G14"/>
      <c r="K14" s="5" t="str">
        <f>C14</f>
        <v>Pool</v>
      </c>
      <c r="U14" s="1"/>
    </row>
    <row r="15" spans="1:21" x14ac:dyDescent="0.25">
      <c r="A15" s="2" t="s">
        <v>6</v>
      </c>
      <c r="G15"/>
      <c r="I15" s="2" t="s">
        <v>6</v>
      </c>
      <c r="J15" s="5"/>
      <c r="K15" s="5"/>
      <c r="L15" s="5"/>
      <c r="M15" s="5"/>
      <c r="N15" s="5"/>
      <c r="U15" s="1"/>
    </row>
    <row r="16" spans="1:21" x14ac:dyDescent="0.25">
      <c r="B16" s="5">
        <v>1</v>
      </c>
      <c r="C16" s="5">
        <v>2</v>
      </c>
      <c r="D16" s="5">
        <v>3</v>
      </c>
      <c r="E16" s="5">
        <v>4</v>
      </c>
      <c r="F16" s="5">
        <v>5</v>
      </c>
      <c r="G16"/>
      <c r="J16" s="5">
        <v>1</v>
      </c>
      <c r="K16" s="5">
        <v>2</v>
      </c>
      <c r="L16" s="5">
        <v>3</v>
      </c>
      <c r="M16" s="5">
        <v>4</v>
      </c>
      <c r="N16" s="5">
        <v>5</v>
      </c>
      <c r="U16" s="1"/>
    </row>
    <row r="17" spans="1:21" x14ac:dyDescent="0.25">
      <c r="A17" t="s">
        <v>2</v>
      </c>
      <c r="B17" s="5">
        <v>1960.3619490000001</v>
      </c>
      <c r="C17" s="5">
        <v>2509.9757399999999</v>
      </c>
      <c r="D17" s="5">
        <v>2720.3080800000002</v>
      </c>
      <c r="E17" s="5">
        <v>3224.9658180000001</v>
      </c>
      <c r="F17" s="5">
        <v>3243.8100840000002</v>
      </c>
      <c r="G17"/>
      <c r="I17" t="s">
        <v>2</v>
      </c>
      <c r="J17" s="5">
        <f>B17/INDEX($U$7:$U$10,MATCH($I17,$S$7:$S$10,0))</f>
        <v>21.781799433333333</v>
      </c>
      <c r="K17" s="5">
        <f t="shared" ref="K17:N20" si="2">C17/INDEX($U$7:$U$10,MATCH($I17,$S$7:$S$10,0))</f>
        <v>27.888619333333331</v>
      </c>
      <c r="L17" s="5">
        <f t="shared" si="2"/>
        <v>30.225645333333336</v>
      </c>
      <c r="M17" s="5">
        <f t="shared" si="2"/>
        <v>35.832953533333338</v>
      </c>
      <c r="N17" s="5">
        <f t="shared" si="2"/>
        <v>36.042334266666671</v>
      </c>
      <c r="U17" s="1"/>
    </row>
    <row r="18" spans="1:21" x14ac:dyDescent="0.25">
      <c r="A18" t="s">
        <v>3</v>
      </c>
      <c r="B18" s="5">
        <v>1677.7924380000002</v>
      </c>
      <c r="C18" s="5">
        <v>2213.4233370000002</v>
      </c>
      <c r="D18" s="5">
        <v>2438.6735430000003</v>
      </c>
      <c r="E18" s="5">
        <v>2931.3152700000001</v>
      </c>
      <c r="F18" s="5">
        <v>3010.2297749999998</v>
      </c>
      <c r="G18"/>
      <c r="I18" t="s">
        <v>3</v>
      </c>
      <c r="J18" s="5">
        <f t="shared" ref="J18:J20" si="3">B18/INDEX($U$7:$U$10,MATCH($I18,$S$7:$S$10,0))</f>
        <v>18.236874326086959</v>
      </c>
      <c r="K18" s="5">
        <f t="shared" si="2"/>
        <v>24.058949315217394</v>
      </c>
      <c r="L18" s="5">
        <f t="shared" si="2"/>
        <v>26.507321119565223</v>
      </c>
      <c r="M18" s="5">
        <f t="shared" si="2"/>
        <v>31.862122500000002</v>
      </c>
      <c r="N18" s="5">
        <f t="shared" si="2"/>
        <v>32.719888858695647</v>
      </c>
      <c r="U18" s="1"/>
    </row>
    <row r="19" spans="1:21" x14ac:dyDescent="0.25">
      <c r="A19" t="s">
        <v>4</v>
      </c>
      <c r="B19" s="5">
        <v>1593.7650240000003</v>
      </c>
      <c r="C19" s="5">
        <v>2163.1470119999999</v>
      </c>
      <c r="D19" s="5">
        <v>2374.113711</v>
      </c>
      <c r="E19" s="5">
        <v>2914.0194780000006</v>
      </c>
      <c r="F19" s="5">
        <v>2903.4746400000004</v>
      </c>
      <c r="G19"/>
      <c r="I19" t="s">
        <v>4</v>
      </c>
      <c r="J19" s="5">
        <f t="shared" si="3"/>
        <v>17.32353286956522</v>
      </c>
      <c r="K19" s="5">
        <f t="shared" si="2"/>
        <v>23.512467521739129</v>
      </c>
      <c r="L19" s="5">
        <f t="shared" si="2"/>
        <v>25.805583815217393</v>
      </c>
      <c r="M19" s="5">
        <f t="shared" si="2"/>
        <v>31.674124760869571</v>
      </c>
      <c r="N19" s="5">
        <f t="shared" si="2"/>
        <v>31.559506956521744</v>
      </c>
      <c r="U19" s="1"/>
    </row>
    <row r="20" spans="1:21" x14ac:dyDescent="0.25">
      <c r="A20" t="s">
        <v>5</v>
      </c>
      <c r="B20" s="5">
        <v>1610.131977</v>
      </c>
      <c r="C20" s="5">
        <v>2153.0144460000001</v>
      </c>
      <c r="D20" s="5">
        <v>2376.9897990000004</v>
      </c>
      <c r="E20" s="5">
        <v>2846.4853979999998</v>
      </c>
      <c r="F20" s="5">
        <v>2859.0388350000003</v>
      </c>
      <c r="G20"/>
      <c r="I20" t="s">
        <v>5</v>
      </c>
      <c r="J20" s="5">
        <f t="shared" si="3"/>
        <v>17.69375798901099</v>
      </c>
      <c r="K20" s="5">
        <f t="shared" si="2"/>
        <v>23.659499406593408</v>
      </c>
      <c r="L20" s="5">
        <f t="shared" si="2"/>
        <v>26.120767021978025</v>
      </c>
      <c r="M20" s="5">
        <f t="shared" si="2"/>
        <v>31.280059318681317</v>
      </c>
      <c r="N20" s="5">
        <f t="shared" si="2"/>
        <v>31.418009175824178</v>
      </c>
    </row>
    <row r="21" spans="1:21" x14ac:dyDescent="0.25">
      <c r="G21"/>
    </row>
    <row r="22" spans="1:21" x14ac:dyDescent="0.25">
      <c r="C22" s="6"/>
      <c r="G22"/>
    </row>
    <row r="23" spans="1:21" x14ac:dyDescent="0.25">
      <c r="G23"/>
    </row>
    <row r="24" spans="1:21" x14ac:dyDescent="0.25">
      <c r="G2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opLeftCell="A13" zoomScale="85" zoomScaleNormal="85" workbookViewId="0">
      <selection activeCell="G21" sqref="G21"/>
    </sheetView>
  </sheetViews>
  <sheetFormatPr defaultRowHeight="15" x14ac:dyDescent="0.25"/>
  <cols>
    <col min="1" max="1" width="24.140625" customWidth="1"/>
    <col min="2" max="2" width="23.42578125" style="5" customWidth="1"/>
    <col min="3" max="7" width="9.140625" style="5"/>
  </cols>
  <sheetData>
    <row r="1" spans="1:21" ht="15.75" x14ac:dyDescent="0.25">
      <c r="C1" s="8" t="s">
        <v>13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C3" s="6" t="s">
        <v>1</v>
      </c>
      <c r="G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5">
      <c r="C4" s="7" t="s">
        <v>12</v>
      </c>
      <c r="G4"/>
      <c r="J4" s="5"/>
      <c r="K4" s="7" t="s">
        <v>7</v>
      </c>
      <c r="L4" s="5"/>
      <c r="M4" s="5"/>
      <c r="N4" s="5"/>
      <c r="U4" s="1"/>
    </row>
    <row r="5" spans="1:21" x14ac:dyDescent="0.25">
      <c r="A5" s="2" t="s">
        <v>6</v>
      </c>
      <c r="G5"/>
      <c r="I5" s="2" t="s">
        <v>6</v>
      </c>
      <c r="J5" s="5"/>
      <c r="K5" s="5"/>
      <c r="L5" s="5"/>
      <c r="M5" s="5"/>
      <c r="N5" s="5"/>
      <c r="U5" s="1"/>
    </row>
    <row r="6" spans="1:21" x14ac:dyDescent="0.25">
      <c r="B6" s="5">
        <v>1</v>
      </c>
      <c r="C6" s="5">
        <v>2</v>
      </c>
      <c r="D6" s="5">
        <v>3</v>
      </c>
      <c r="E6" s="5">
        <v>4</v>
      </c>
      <c r="F6" s="5">
        <v>5</v>
      </c>
      <c r="G6"/>
      <c r="J6" s="5">
        <v>1</v>
      </c>
      <c r="K6" s="5">
        <v>2</v>
      </c>
      <c r="L6" s="5">
        <v>3</v>
      </c>
      <c r="M6" s="5">
        <v>4</v>
      </c>
      <c r="N6" s="5">
        <v>5</v>
      </c>
      <c r="S6" s="13"/>
      <c r="U6" s="1"/>
    </row>
    <row r="7" spans="1:21" x14ac:dyDescent="0.25">
      <c r="A7" t="s">
        <v>2</v>
      </c>
      <c r="B7" s="5">
        <v>1047.735216</v>
      </c>
      <c r="C7" s="5">
        <v>1594.661409</v>
      </c>
      <c r="D7" s="5">
        <v>1803.9652290000001</v>
      </c>
      <c r="E7" s="5">
        <v>2306.1552030000003</v>
      </c>
      <c r="F7" s="5">
        <v>2324.9073210000001</v>
      </c>
      <c r="G7"/>
      <c r="I7" t="s">
        <v>2</v>
      </c>
      <c r="J7" s="5">
        <f t="shared" ref="J7:N10" si="0">B7/INDEX($U$7:$U$10,MATCH($I7,$S$7:$S$10,0))</f>
        <v>11.6415024</v>
      </c>
      <c r="K7" s="5">
        <f t="shared" si="0"/>
        <v>17.718460100000001</v>
      </c>
      <c r="L7" s="5">
        <f t="shared" si="0"/>
        <v>20.044058100000001</v>
      </c>
      <c r="M7" s="5">
        <f t="shared" si="0"/>
        <v>25.623946700000001</v>
      </c>
      <c r="N7" s="5">
        <f t="shared" si="0"/>
        <v>25.832303566666667</v>
      </c>
      <c r="R7" t="s">
        <v>16</v>
      </c>
      <c r="S7" t="s">
        <v>17</v>
      </c>
      <c r="T7" s="13">
        <v>41609</v>
      </c>
      <c r="U7">
        <f>_xlfn.DAYS(T8,T7)</f>
        <v>90</v>
      </c>
    </row>
    <row r="8" spans="1:21" x14ac:dyDescent="0.25">
      <c r="A8" t="s">
        <v>3</v>
      </c>
      <c r="B8" s="5">
        <v>968.35068000000012</v>
      </c>
      <c r="C8" s="5">
        <v>1501.362357</v>
      </c>
      <c r="D8" s="5">
        <v>1725.5110950000003</v>
      </c>
      <c r="E8" s="5">
        <v>2215.7438160000002</v>
      </c>
      <c r="F8" s="5">
        <v>2294.2724310000003</v>
      </c>
      <c r="G8"/>
      <c r="I8" t="s">
        <v>3</v>
      </c>
      <c r="J8" s="5">
        <f t="shared" si="0"/>
        <v>10.525550869565219</v>
      </c>
      <c r="K8" s="5">
        <f t="shared" si="0"/>
        <v>16.319156054347825</v>
      </c>
      <c r="L8" s="5">
        <f t="shared" si="0"/>
        <v>18.755555380434785</v>
      </c>
      <c r="M8" s="5">
        <f t="shared" si="0"/>
        <v>24.08417191304348</v>
      </c>
      <c r="N8" s="5">
        <f t="shared" si="0"/>
        <v>24.937743815217395</v>
      </c>
      <c r="S8" s="13" t="s">
        <v>18</v>
      </c>
      <c r="T8" s="13">
        <v>41699</v>
      </c>
      <c r="U8">
        <f t="shared" ref="U8:U10" si="1">_xlfn.DAYS(T9,T8)</f>
        <v>92</v>
      </c>
    </row>
    <row r="9" spans="1:21" x14ac:dyDescent="0.25">
      <c r="A9" t="s">
        <v>4</v>
      </c>
      <c r="B9" s="5">
        <v>1002.166275</v>
      </c>
      <c r="C9" s="5">
        <v>1568.763999</v>
      </c>
      <c r="D9" s="5">
        <v>1778.6990759999999</v>
      </c>
      <c r="E9" s="5">
        <v>2315.9647170000003</v>
      </c>
      <c r="F9" s="5">
        <v>2305.4714430000004</v>
      </c>
      <c r="G9"/>
      <c r="I9" t="s">
        <v>4</v>
      </c>
      <c r="J9" s="5">
        <f t="shared" si="0"/>
        <v>10.893111684782609</v>
      </c>
      <c r="K9" s="5">
        <f t="shared" si="0"/>
        <v>17.051782597826087</v>
      </c>
      <c r="L9" s="5">
        <f t="shared" si="0"/>
        <v>19.333685608695649</v>
      </c>
      <c r="M9" s="5">
        <f t="shared" si="0"/>
        <v>25.173529532608701</v>
      </c>
      <c r="N9" s="5">
        <f t="shared" si="0"/>
        <v>25.059472206521743</v>
      </c>
      <c r="S9" s="13" t="s">
        <v>19</v>
      </c>
      <c r="T9" s="13">
        <v>41791</v>
      </c>
      <c r="U9">
        <f t="shared" si="1"/>
        <v>92</v>
      </c>
    </row>
    <row r="10" spans="1:21" x14ac:dyDescent="0.25">
      <c r="A10" t="s">
        <v>5</v>
      </c>
      <c r="B10" s="5">
        <v>926.43863400000009</v>
      </c>
      <c r="C10" s="5">
        <v>1466.6664210000001</v>
      </c>
      <c r="D10" s="5">
        <v>1689.54654</v>
      </c>
      <c r="E10" s="5">
        <v>2156.7463170000001</v>
      </c>
      <c r="F10" s="5">
        <v>2169.2383680000003</v>
      </c>
      <c r="G10"/>
      <c r="I10" t="s">
        <v>5</v>
      </c>
      <c r="J10" s="5">
        <f t="shared" si="0"/>
        <v>10.180644329670331</v>
      </c>
      <c r="K10" s="5">
        <f t="shared" si="0"/>
        <v>16.11721341758242</v>
      </c>
      <c r="L10" s="5">
        <f t="shared" si="0"/>
        <v>18.566445494505494</v>
      </c>
      <c r="M10" s="5">
        <f t="shared" si="0"/>
        <v>23.700508978021979</v>
      </c>
      <c r="N10" s="5">
        <f t="shared" si="0"/>
        <v>23.837784263736268</v>
      </c>
      <c r="S10" s="13" t="s">
        <v>20</v>
      </c>
      <c r="T10" s="13">
        <v>41883</v>
      </c>
      <c r="U10">
        <f t="shared" si="1"/>
        <v>91</v>
      </c>
    </row>
    <row r="11" spans="1:21" x14ac:dyDescent="0.25">
      <c r="G11"/>
      <c r="J11" s="5"/>
      <c r="K11" s="5"/>
      <c r="L11" s="5"/>
      <c r="M11" s="5"/>
      <c r="N11" s="5"/>
      <c r="S11" s="13"/>
      <c r="T11" s="14">
        <v>41974</v>
      </c>
      <c r="U11">
        <f>SUM(U7:U10)</f>
        <v>365</v>
      </c>
    </row>
    <row r="12" spans="1:21" x14ac:dyDescent="0.25">
      <c r="C12" s="6"/>
      <c r="G12"/>
      <c r="I12" s="1"/>
      <c r="J12" s="1"/>
      <c r="K12" s="1"/>
      <c r="L12" s="1"/>
      <c r="M12" s="1"/>
      <c r="N12" s="1"/>
      <c r="U12" s="1"/>
    </row>
    <row r="13" spans="1:21" x14ac:dyDescent="0.25">
      <c r="G13"/>
      <c r="J13" s="5"/>
      <c r="K13" s="7"/>
      <c r="L13" s="5"/>
      <c r="M13" s="5"/>
      <c r="N13" s="5"/>
      <c r="U13" s="1"/>
    </row>
    <row r="14" spans="1:21" x14ac:dyDescent="0.25">
      <c r="C14" s="7" t="s">
        <v>11</v>
      </c>
      <c r="G14"/>
      <c r="K14" s="5" t="str">
        <f>C14</f>
        <v>Pool</v>
      </c>
      <c r="U14" s="1"/>
    </row>
    <row r="15" spans="1:21" x14ac:dyDescent="0.25">
      <c r="A15" s="2" t="s">
        <v>6</v>
      </c>
      <c r="G15"/>
      <c r="I15" s="2" t="s">
        <v>6</v>
      </c>
      <c r="J15" s="5"/>
      <c r="K15" s="5"/>
      <c r="L15" s="5"/>
      <c r="M15" s="5"/>
      <c r="N15" s="5"/>
      <c r="U15" s="1"/>
    </row>
    <row r="16" spans="1:21" x14ac:dyDescent="0.25">
      <c r="B16" s="5">
        <v>1</v>
      </c>
      <c r="C16" s="5">
        <v>2</v>
      </c>
      <c r="D16" s="5">
        <v>3</v>
      </c>
      <c r="E16" s="5">
        <v>4</v>
      </c>
      <c r="F16" s="5">
        <v>5</v>
      </c>
      <c r="G16"/>
      <c r="J16" s="5">
        <v>1</v>
      </c>
      <c r="K16" s="5">
        <v>2</v>
      </c>
      <c r="L16" s="5">
        <v>3</v>
      </c>
      <c r="M16" s="5">
        <v>4</v>
      </c>
      <c r="N16" s="5">
        <v>5</v>
      </c>
      <c r="U16" s="1"/>
    </row>
    <row r="17" spans="1:21" x14ac:dyDescent="0.25">
      <c r="A17" t="s">
        <v>2</v>
      </c>
      <c r="B17" s="5">
        <v>1950.7758269999999</v>
      </c>
      <c r="C17" s="5">
        <v>2497.7020200000002</v>
      </c>
      <c r="D17" s="5">
        <v>2707.0058400000003</v>
      </c>
      <c r="E17" s="5">
        <v>3209.1958140000002</v>
      </c>
      <c r="F17" s="5">
        <v>3227.947932</v>
      </c>
      <c r="G17"/>
      <c r="I17" t="s">
        <v>2</v>
      </c>
      <c r="J17" s="5">
        <f>B17/INDEX($U$7:$U$10,MATCH($I17,$S$7:$S$10,0))</f>
        <v>21.675286966666665</v>
      </c>
      <c r="K17" s="5">
        <f t="shared" ref="K17:N20" si="2">C17/INDEX($U$7:$U$10,MATCH($I17,$S$7:$S$10,0))</f>
        <v>27.75224466666667</v>
      </c>
      <c r="L17" s="5">
        <f t="shared" si="2"/>
        <v>30.077842666666669</v>
      </c>
      <c r="M17" s="5">
        <f t="shared" si="2"/>
        <v>35.657731266666666</v>
      </c>
      <c r="N17" s="5">
        <f t="shared" si="2"/>
        <v>35.866088133333335</v>
      </c>
      <c r="U17" s="1"/>
    </row>
    <row r="18" spans="1:21" x14ac:dyDescent="0.25">
      <c r="A18" t="s">
        <v>3</v>
      </c>
      <c r="B18" s="5">
        <v>1669.5880740000002</v>
      </c>
      <c r="C18" s="5">
        <v>2202.5997510000002</v>
      </c>
      <c r="D18" s="5">
        <v>2426.7484890000001</v>
      </c>
      <c r="E18" s="5">
        <v>2916.9812099999999</v>
      </c>
      <c r="F18" s="5">
        <v>2995.5098250000001</v>
      </c>
      <c r="G18"/>
      <c r="I18" t="s">
        <v>3</v>
      </c>
      <c r="J18" s="5">
        <f t="shared" ref="J18:J20" si="3">B18/INDEX($U$7:$U$10,MATCH($I18,$S$7:$S$10,0))</f>
        <v>18.147696456521743</v>
      </c>
      <c r="K18" s="5">
        <f t="shared" si="2"/>
        <v>23.941301641304349</v>
      </c>
      <c r="L18" s="5">
        <f t="shared" si="2"/>
        <v>26.377700967391306</v>
      </c>
      <c r="M18" s="5">
        <f t="shared" si="2"/>
        <v>31.706317500000001</v>
      </c>
      <c r="N18" s="5">
        <f t="shared" si="2"/>
        <v>32.559889402173916</v>
      </c>
      <c r="U18" s="1"/>
    </row>
    <row r="19" spans="1:21" x14ac:dyDescent="0.25">
      <c r="A19" t="s">
        <v>4</v>
      </c>
      <c r="B19" s="5">
        <v>1585.9715520000002</v>
      </c>
      <c r="C19" s="5">
        <v>2152.5692760000002</v>
      </c>
      <c r="D19" s="5">
        <v>2362.5043529999998</v>
      </c>
      <c r="E19" s="5">
        <v>2899.7699940000007</v>
      </c>
      <c r="F19" s="5">
        <v>2889.2767200000003</v>
      </c>
      <c r="G19"/>
      <c r="I19" t="s">
        <v>4</v>
      </c>
      <c r="J19" s="5">
        <f t="shared" si="3"/>
        <v>17.238821217391308</v>
      </c>
      <c r="K19" s="5">
        <f t="shared" si="2"/>
        <v>23.397492130434784</v>
      </c>
      <c r="L19" s="5">
        <f t="shared" si="2"/>
        <v>25.679395141304347</v>
      </c>
      <c r="M19" s="5">
        <f t="shared" si="2"/>
        <v>31.519239065217398</v>
      </c>
      <c r="N19" s="5">
        <f t="shared" si="2"/>
        <v>31.405181739130438</v>
      </c>
      <c r="U19" s="1"/>
    </row>
    <row r="20" spans="1:21" x14ac:dyDescent="0.25">
      <c r="A20" t="s">
        <v>5</v>
      </c>
      <c r="B20" s="5">
        <v>1602.2584710000001</v>
      </c>
      <c r="C20" s="5">
        <v>2142.4862579999999</v>
      </c>
      <c r="D20" s="5">
        <v>2365.3663770000003</v>
      </c>
      <c r="E20" s="5">
        <v>2832.5661540000001</v>
      </c>
      <c r="F20" s="5">
        <v>2845.0582050000003</v>
      </c>
      <c r="G20"/>
      <c r="I20" t="s">
        <v>5</v>
      </c>
      <c r="J20" s="5">
        <f t="shared" si="3"/>
        <v>17.607235945054946</v>
      </c>
      <c r="K20" s="5">
        <f t="shared" si="2"/>
        <v>23.543805032967033</v>
      </c>
      <c r="L20" s="5">
        <f t="shared" si="2"/>
        <v>25.993037109890114</v>
      </c>
      <c r="M20" s="5">
        <f t="shared" si="2"/>
        <v>31.127100593406595</v>
      </c>
      <c r="N20" s="5">
        <f t="shared" si="2"/>
        <v>31.26437587912088</v>
      </c>
    </row>
    <row r="21" spans="1:21" x14ac:dyDescent="0.25">
      <c r="G21"/>
    </row>
    <row r="22" spans="1:21" x14ac:dyDescent="0.25">
      <c r="C22" s="6"/>
      <c r="G22"/>
    </row>
    <row r="23" spans="1:21" x14ac:dyDescent="0.25">
      <c r="G23"/>
    </row>
    <row r="24" spans="1:21" x14ac:dyDescent="0.25">
      <c r="G2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="85" zoomScaleNormal="85" workbookViewId="0">
      <selection activeCell="E18" sqref="E18"/>
    </sheetView>
  </sheetViews>
  <sheetFormatPr defaultRowHeight="15" x14ac:dyDescent="0.25"/>
  <cols>
    <col min="1" max="1" width="24.140625" customWidth="1"/>
    <col min="2" max="2" width="23.42578125" style="5" customWidth="1"/>
    <col min="3" max="7" width="9.140625" style="5"/>
  </cols>
  <sheetData>
    <row r="1" spans="1:21" ht="15.75" x14ac:dyDescent="0.25">
      <c r="C1" s="8" t="s">
        <v>13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C3" s="6" t="s">
        <v>1</v>
      </c>
      <c r="G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5">
      <c r="C4" s="7" t="s">
        <v>12</v>
      </c>
      <c r="G4"/>
      <c r="J4" s="5"/>
      <c r="K4" s="7" t="s">
        <v>7</v>
      </c>
      <c r="L4" s="5"/>
      <c r="M4" s="5"/>
      <c r="N4" s="5"/>
      <c r="U4" s="1"/>
    </row>
    <row r="5" spans="1:21" x14ac:dyDescent="0.25">
      <c r="A5" s="2" t="s">
        <v>6</v>
      </c>
      <c r="G5"/>
      <c r="I5" s="2" t="s">
        <v>6</v>
      </c>
      <c r="J5" s="5"/>
      <c r="K5" s="5"/>
      <c r="L5" s="5"/>
      <c r="M5" s="5"/>
      <c r="N5" s="5"/>
      <c r="U5" s="1"/>
    </row>
    <row r="6" spans="1:21" x14ac:dyDescent="0.25">
      <c r="B6" s="5">
        <v>1</v>
      </c>
      <c r="C6" s="5">
        <v>2</v>
      </c>
      <c r="D6" s="5">
        <v>3</v>
      </c>
      <c r="E6" s="5">
        <v>4</v>
      </c>
      <c r="F6" s="5">
        <v>5</v>
      </c>
      <c r="G6"/>
      <c r="J6" s="5">
        <v>1</v>
      </c>
      <c r="K6" s="5">
        <v>2</v>
      </c>
      <c r="L6" s="5">
        <v>3</v>
      </c>
      <c r="M6" s="5">
        <v>4</v>
      </c>
      <c r="N6" s="5">
        <v>5</v>
      </c>
      <c r="S6" s="13"/>
      <c r="U6" s="1"/>
    </row>
    <row r="7" spans="1:21" x14ac:dyDescent="0.25">
      <c r="A7" t="s">
        <v>2</v>
      </c>
      <c r="B7" s="5">
        <v>1072.6199999999999</v>
      </c>
      <c r="C7" s="5">
        <v>1632.5362500000001</v>
      </c>
      <c r="D7" s="5">
        <v>1846.8112500000002</v>
      </c>
      <c r="E7" s="5">
        <v>2360.92875</v>
      </c>
      <c r="F7" s="5">
        <v>2380.1262500000003</v>
      </c>
      <c r="G7"/>
      <c r="I7" t="s">
        <v>2</v>
      </c>
      <c r="J7" s="5">
        <f t="shared" ref="J7:N10" si="0">B7/INDEX($U$7:$U$10,MATCH($I7,$S$7:$S$10,0))</f>
        <v>11.917999999999999</v>
      </c>
      <c r="K7" s="5">
        <f t="shared" si="0"/>
        <v>18.139291666666669</v>
      </c>
      <c r="L7" s="5">
        <f t="shared" si="0"/>
        <v>20.520125000000004</v>
      </c>
      <c r="M7" s="5">
        <f t="shared" si="0"/>
        <v>26.232541666666666</v>
      </c>
      <c r="N7" s="5">
        <f t="shared" si="0"/>
        <v>26.445847222222223</v>
      </c>
      <c r="R7" t="s">
        <v>16</v>
      </c>
      <c r="S7" t="s">
        <v>17</v>
      </c>
      <c r="T7" s="13">
        <v>41609</v>
      </c>
      <c r="U7">
        <f>_xlfn.DAYS(T8,T7)</f>
        <v>90</v>
      </c>
    </row>
    <row r="8" spans="1:21" x14ac:dyDescent="0.25">
      <c r="A8" t="s">
        <v>3</v>
      </c>
      <c r="B8" s="5">
        <v>991.35</v>
      </c>
      <c r="C8" s="5">
        <v>1537.02125</v>
      </c>
      <c r="D8" s="5">
        <v>1766.4937500000001</v>
      </c>
      <c r="E8" s="5">
        <v>2268.37</v>
      </c>
      <c r="F8" s="5">
        <v>2348.7637500000001</v>
      </c>
      <c r="G8"/>
      <c r="I8" t="s">
        <v>3</v>
      </c>
      <c r="J8" s="5">
        <f t="shared" si="0"/>
        <v>10.77554347826087</v>
      </c>
      <c r="K8" s="5">
        <f t="shared" si="0"/>
        <v>16.706752717391304</v>
      </c>
      <c r="L8" s="5">
        <f t="shared" si="0"/>
        <v>19.201019021739132</v>
      </c>
      <c r="M8" s="5">
        <f t="shared" si="0"/>
        <v>24.656195652173913</v>
      </c>
      <c r="N8" s="5">
        <f t="shared" si="0"/>
        <v>25.530040760869564</v>
      </c>
      <c r="S8" s="13" t="s">
        <v>18</v>
      </c>
      <c r="T8" s="13">
        <v>41699</v>
      </c>
      <c r="U8">
        <f t="shared" ref="U8:U10" si="1">_xlfn.DAYS(T9,T8)</f>
        <v>92</v>
      </c>
    </row>
    <row r="9" spans="1:21" x14ac:dyDescent="0.25">
      <c r="A9" t="s">
        <v>4</v>
      </c>
      <c r="B9" s="5">
        <v>1025.96875</v>
      </c>
      <c r="C9" s="5">
        <v>1606.0237499999998</v>
      </c>
      <c r="D9" s="5">
        <v>1820.9449999999997</v>
      </c>
      <c r="E9" s="5">
        <v>2370.9712500000001</v>
      </c>
      <c r="F9" s="5">
        <v>2360.2287500000002</v>
      </c>
      <c r="G9"/>
      <c r="I9" t="s">
        <v>4</v>
      </c>
      <c r="J9" s="5">
        <f t="shared" si="0"/>
        <v>11.151834239130435</v>
      </c>
      <c r="K9" s="5">
        <f t="shared" si="0"/>
        <v>17.456779891304347</v>
      </c>
      <c r="L9" s="5">
        <f t="shared" si="0"/>
        <v>19.792880434782607</v>
      </c>
      <c r="M9" s="5">
        <f t="shared" si="0"/>
        <v>25.771426630434782</v>
      </c>
      <c r="N9" s="5">
        <f t="shared" si="0"/>
        <v>25.654660326086958</v>
      </c>
      <c r="S9" s="13" t="s">
        <v>19</v>
      </c>
      <c r="T9" s="13">
        <v>41791</v>
      </c>
      <c r="U9">
        <f t="shared" si="1"/>
        <v>92</v>
      </c>
    </row>
    <row r="10" spans="1:21" x14ac:dyDescent="0.25">
      <c r="A10" t="s">
        <v>5</v>
      </c>
      <c r="B10" s="5">
        <v>948.4425</v>
      </c>
      <c r="C10" s="5">
        <v>1501.50125</v>
      </c>
      <c r="D10" s="5">
        <v>1729.675</v>
      </c>
      <c r="E10" s="5">
        <v>2207.9712500000001</v>
      </c>
      <c r="F10" s="5">
        <v>2220.7600000000002</v>
      </c>
      <c r="G10"/>
      <c r="I10" t="s">
        <v>5</v>
      </c>
      <c r="J10" s="5">
        <f t="shared" si="0"/>
        <v>10.422445054945054</v>
      </c>
      <c r="K10" s="5">
        <f t="shared" si="0"/>
        <v>16.500013736263735</v>
      </c>
      <c r="L10" s="5">
        <f t="shared" si="0"/>
        <v>19.007417582417581</v>
      </c>
      <c r="M10" s="5">
        <f t="shared" si="0"/>
        <v>24.263420329670332</v>
      </c>
      <c r="N10" s="5">
        <f t="shared" si="0"/>
        <v>24.403956043956047</v>
      </c>
      <c r="S10" s="13" t="s">
        <v>20</v>
      </c>
      <c r="T10" s="13">
        <v>41883</v>
      </c>
      <c r="U10">
        <f t="shared" si="1"/>
        <v>91</v>
      </c>
    </row>
    <row r="11" spans="1:21" x14ac:dyDescent="0.25">
      <c r="G11"/>
      <c r="J11" s="5"/>
      <c r="K11" s="5"/>
      <c r="L11" s="5"/>
      <c r="M11" s="5"/>
      <c r="N11" s="5"/>
      <c r="S11" s="13"/>
      <c r="T11" s="14">
        <v>41974</v>
      </c>
      <c r="U11">
        <f>SUM(U7:U10)</f>
        <v>365</v>
      </c>
    </row>
    <row r="12" spans="1:21" x14ac:dyDescent="0.25">
      <c r="C12" s="6"/>
      <c r="G12"/>
      <c r="I12" s="1"/>
      <c r="J12" s="1"/>
      <c r="K12" s="1"/>
      <c r="L12" s="1"/>
      <c r="M12" s="1"/>
      <c r="N12" s="1"/>
      <c r="U12" s="1"/>
    </row>
    <row r="13" spans="1:21" x14ac:dyDescent="0.25">
      <c r="G13"/>
      <c r="J13" s="5"/>
      <c r="K13" s="7"/>
      <c r="L13" s="5"/>
      <c r="M13" s="5"/>
      <c r="N13" s="5"/>
      <c r="U13" s="1"/>
    </row>
    <row r="14" spans="1:21" x14ac:dyDescent="0.25">
      <c r="C14" s="7" t="s">
        <v>11</v>
      </c>
      <c r="G14"/>
      <c r="K14" s="5" t="str">
        <f>C14</f>
        <v>Pool</v>
      </c>
      <c r="U14" s="1"/>
    </row>
    <row r="15" spans="1:21" x14ac:dyDescent="0.25">
      <c r="A15" s="2" t="s">
        <v>6</v>
      </c>
      <c r="G15"/>
      <c r="I15" s="2" t="s">
        <v>6</v>
      </c>
      <c r="J15" s="5"/>
      <c r="K15" s="5"/>
      <c r="L15" s="5"/>
      <c r="M15" s="5"/>
      <c r="N15" s="5"/>
      <c r="U15" s="1"/>
    </row>
    <row r="16" spans="1:21" x14ac:dyDescent="0.25">
      <c r="B16" s="5">
        <v>1</v>
      </c>
      <c r="C16" s="5">
        <v>2</v>
      </c>
      <c r="D16" s="5">
        <v>3</v>
      </c>
      <c r="E16" s="5">
        <v>4</v>
      </c>
      <c r="F16" s="5">
        <v>5</v>
      </c>
      <c r="G16"/>
      <c r="J16" s="5">
        <v>1</v>
      </c>
      <c r="K16" s="5">
        <v>2</v>
      </c>
      <c r="L16" s="5">
        <v>3</v>
      </c>
      <c r="M16" s="5">
        <v>4</v>
      </c>
      <c r="N16" s="5">
        <v>5</v>
      </c>
      <c r="U16" s="1"/>
    </row>
    <row r="17" spans="1:21" x14ac:dyDescent="0.25">
      <c r="A17" t="s">
        <v>2</v>
      </c>
      <c r="B17" s="5">
        <v>1997.1087499999999</v>
      </c>
      <c r="C17" s="5">
        <v>2557.0249999999996</v>
      </c>
      <c r="D17" s="5">
        <v>2771.3</v>
      </c>
      <c r="E17" s="5">
        <v>3285.4174999999996</v>
      </c>
      <c r="F17" s="5">
        <v>3304.6149999999998</v>
      </c>
      <c r="G17"/>
      <c r="I17" t="s">
        <v>2</v>
      </c>
      <c r="J17" s="5">
        <f>B17/INDEX($U$7:$U$10,MATCH($I17,$S$7:$S$10,0))</f>
        <v>22.190097222222221</v>
      </c>
      <c r="K17" s="5">
        <f t="shared" ref="K17:N20" si="2">C17/INDEX($U$7:$U$10,MATCH($I17,$S$7:$S$10,0))</f>
        <v>28.411388888888887</v>
      </c>
      <c r="L17" s="5">
        <f t="shared" si="2"/>
        <v>30.792222222222225</v>
      </c>
      <c r="M17" s="5">
        <f t="shared" si="2"/>
        <v>36.504638888888884</v>
      </c>
      <c r="N17" s="5">
        <f t="shared" si="2"/>
        <v>36.717944444444441</v>
      </c>
      <c r="U17" s="1"/>
    </row>
    <row r="18" spans="1:21" x14ac:dyDescent="0.25">
      <c r="A18" t="s">
        <v>3</v>
      </c>
      <c r="B18" s="5">
        <v>1709.2425000000001</v>
      </c>
      <c r="C18" s="5">
        <v>2254.9137500000002</v>
      </c>
      <c r="D18" s="5">
        <v>2484.38625</v>
      </c>
      <c r="E18" s="5">
        <v>2986.2624999999998</v>
      </c>
      <c r="F18" s="5">
        <v>3066.65625</v>
      </c>
      <c r="G18"/>
      <c r="I18" t="s">
        <v>3</v>
      </c>
      <c r="J18" s="5">
        <f t="shared" ref="J18:J20" si="3">B18/INDEX($U$7:$U$10,MATCH($I18,$S$7:$S$10,0))</f>
        <v>18.578722826086956</v>
      </c>
      <c r="K18" s="5">
        <f t="shared" si="2"/>
        <v>24.509932065217392</v>
      </c>
      <c r="L18" s="5">
        <f t="shared" si="2"/>
        <v>27.004198369565216</v>
      </c>
      <c r="M18" s="5">
        <f t="shared" si="2"/>
        <v>32.459375000000001</v>
      </c>
      <c r="N18" s="5">
        <f t="shared" si="2"/>
        <v>33.333220108695649</v>
      </c>
      <c r="U18" s="1"/>
    </row>
    <row r="19" spans="1:21" x14ac:dyDescent="0.25">
      <c r="A19" t="s">
        <v>4</v>
      </c>
      <c r="B19" s="5">
        <v>1623.64</v>
      </c>
      <c r="C19" s="5">
        <v>2203.6949999999997</v>
      </c>
      <c r="D19" s="5">
        <v>2418.6162499999996</v>
      </c>
      <c r="E19" s="5">
        <v>2968.6425000000004</v>
      </c>
      <c r="F19" s="5">
        <v>2957.9</v>
      </c>
      <c r="G19"/>
      <c r="I19" t="s">
        <v>4</v>
      </c>
      <c r="J19" s="5">
        <f t="shared" si="3"/>
        <v>17.648260869565217</v>
      </c>
      <c r="K19" s="5">
        <f t="shared" si="2"/>
        <v>23.953206521739126</v>
      </c>
      <c r="L19" s="5">
        <f t="shared" si="2"/>
        <v>26.289307065217386</v>
      </c>
      <c r="M19" s="5">
        <f t="shared" si="2"/>
        <v>32.267853260869572</v>
      </c>
      <c r="N19" s="5">
        <f t="shared" si="2"/>
        <v>32.151086956521738</v>
      </c>
      <c r="U19" s="1"/>
    </row>
    <row r="20" spans="1:21" x14ac:dyDescent="0.25">
      <c r="A20" t="s">
        <v>5</v>
      </c>
      <c r="B20" s="5">
        <v>1640.31375</v>
      </c>
      <c r="C20" s="5">
        <v>2193.3724999999999</v>
      </c>
      <c r="D20" s="5">
        <v>2421.5462500000003</v>
      </c>
      <c r="E20" s="5">
        <v>2899.8424999999997</v>
      </c>
      <c r="F20" s="5">
        <v>2912.6312499999999</v>
      </c>
      <c r="G20"/>
      <c r="I20" t="s">
        <v>5</v>
      </c>
      <c r="J20" s="5">
        <f t="shared" si="3"/>
        <v>18.025425824175823</v>
      </c>
      <c r="K20" s="5">
        <f t="shared" si="2"/>
        <v>24.102994505494504</v>
      </c>
      <c r="L20" s="5">
        <f t="shared" si="2"/>
        <v>26.610398351648357</v>
      </c>
      <c r="M20" s="5">
        <f t="shared" si="2"/>
        <v>31.866401098901097</v>
      </c>
      <c r="N20" s="5">
        <f t="shared" si="2"/>
        <v>32.006936813186812</v>
      </c>
    </row>
    <row r="21" spans="1:21" x14ac:dyDescent="0.25">
      <c r="G21"/>
    </row>
    <row r="22" spans="1:21" x14ac:dyDescent="0.25">
      <c r="C22" s="6"/>
      <c r="G22"/>
    </row>
    <row r="23" spans="1:21" x14ac:dyDescent="0.25">
      <c r="G23"/>
    </row>
    <row r="24" spans="1:21" x14ac:dyDescent="0.25">
      <c r="G2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zoomScale="85" zoomScaleNormal="85" workbookViewId="0">
      <selection activeCell="H16" sqref="H16"/>
    </sheetView>
  </sheetViews>
  <sheetFormatPr defaultRowHeight="15" x14ac:dyDescent="0.25"/>
  <cols>
    <col min="1" max="1" width="24.140625" customWidth="1"/>
    <col min="2" max="2" width="23.42578125" style="5" customWidth="1"/>
    <col min="3" max="7" width="9.140625" style="5"/>
  </cols>
  <sheetData>
    <row r="1" spans="1:21" ht="15.75" x14ac:dyDescent="0.25">
      <c r="C1" s="8" t="s">
        <v>13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2" t="s">
        <v>21</v>
      </c>
      <c r="C3" s="6" t="s">
        <v>1</v>
      </c>
      <c r="G3"/>
      <c r="I3" s="3" t="s">
        <v>22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5">
      <c r="C4" s="7" t="s">
        <v>12</v>
      </c>
      <c r="G4"/>
      <c r="J4" s="5"/>
      <c r="K4" s="7" t="s">
        <v>7</v>
      </c>
      <c r="L4" s="5"/>
      <c r="M4" s="5"/>
      <c r="N4" s="5"/>
      <c r="U4" s="1"/>
    </row>
    <row r="5" spans="1:21" x14ac:dyDescent="0.25">
      <c r="A5" s="2" t="s">
        <v>6</v>
      </c>
      <c r="G5"/>
      <c r="I5" s="2" t="s">
        <v>6</v>
      </c>
      <c r="J5" s="5"/>
      <c r="K5" s="5"/>
      <c r="L5" s="5"/>
      <c r="M5" s="5"/>
      <c r="N5" s="5"/>
      <c r="U5" s="1"/>
    </row>
    <row r="6" spans="1:21" x14ac:dyDescent="0.25">
      <c r="B6" s="5">
        <v>1</v>
      </c>
      <c r="C6" s="5">
        <v>2</v>
      </c>
      <c r="D6" s="5">
        <v>3</v>
      </c>
      <c r="E6" s="5">
        <v>4</v>
      </c>
      <c r="F6" s="5">
        <v>5</v>
      </c>
      <c r="G6"/>
      <c r="J6" s="5">
        <v>1</v>
      </c>
      <c r="K6" s="5">
        <v>2</v>
      </c>
      <c r="L6" s="5">
        <v>3</v>
      </c>
      <c r="M6" s="5">
        <v>4</v>
      </c>
      <c r="N6" s="5">
        <v>5</v>
      </c>
      <c r="S6" s="13"/>
      <c r="U6" s="1"/>
    </row>
    <row r="7" spans="1:21" x14ac:dyDescent="0.25">
      <c r="A7" t="s">
        <v>2</v>
      </c>
      <c r="B7" s="5">
        <v>919.87891200000001</v>
      </c>
      <c r="C7" s="5">
        <v>1400.0630880000001</v>
      </c>
      <c r="D7" s="5">
        <v>1583.8253280000001</v>
      </c>
      <c r="E7" s="5">
        <v>2024.7324960000001</v>
      </c>
      <c r="F7" s="5">
        <v>2041.1962720000001</v>
      </c>
      <c r="G7"/>
      <c r="I7" t="s">
        <v>2</v>
      </c>
      <c r="J7" s="5">
        <f t="shared" ref="J7:N10" si="0">B7/INDEX($U$7:$U$10,MATCH($I7,$S$7:$S$10,0))</f>
        <v>10.220876800000001</v>
      </c>
      <c r="K7" s="5">
        <f t="shared" si="0"/>
        <v>15.556256533333334</v>
      </c>
      <c r="L7" s="5">
        <f t="shared" si="0"/>
        <v>17.598059200000002</v>
      </c>
      <c r="M7" s="5">
        <f t="shared" si="0"/>
        <v>22.497027733333333</v>
      </c>
      <c r="N7" s="5">
        <f t="shared" si="0"/>
        <v>22.679958577777779</v>
      </c>
      <c r="R7" t="s">
        <v>16</v>
      </c>
      <c r="S7" t="s">
        <v>17</v>
      </c>
      <c r="T7" s="13">
        <v>41609</v>
      </c>
      <c r="U7">
        <f>_xlfn.DAYS(T8,T7)</f>
        <v>90</v>
      </c>
    </row>
    <row r="8" spans="1:21" x14ac:dyDescent="0.25">
      <c r="A8" t="s">
        <v>3</v>
      </c>
      <c r="B8" s="5">
        <v>850.18176000000005</v>
      </c>
      <c r="C8" s="5">
        <v>1318.149424</v>
      </c>
      <c r="D8" s="5">
        <v>1514.9450400000003</v>
      </c>
      <c r="E8" s="5">
        <v>1945.354112</v>
      </c>
      <c r="F8" s="5">
        <v>2014.299792</v>
      </c>
      <c r="G8"/>
      <c r="I8" t="s">
        <v>3</v>
      </c>
      <c r="J8" s="5">
        <f t="shared" si="0"/>
        <v>9.2411060869565222</v>
      </c>
      <c r="K8" s="5">
        <f t="shared" si="0"/>
        <v>14.327711130434782</v>
      </c>
      <c r="L8" s="5">
        <f t="shared" si="0"/>
        <v>16.466793913043482</v>
      </c>
      <c r="M8" s="5">
        <f t="shared" si="0"/>
        <v>21.145153391304348</v>
      </c>
      <c r="N8" s="5">
        <f t="shared" si="0"/>
        <v>21.894562956521739</v>
      </c>
      <c r="S8" s="13" t="s">
        <v>18</v>
      </c>
      <c r="T8" s="13">
        <v>41699</v>
      </c>
      <c r="U8">
        <f t="shared" ref="U8:U10" si="1">_xlfn.DAYS(T9,T8)</f>
        <v>92</v>
      </c>
    </row>
    <row r="9" spans="1:21" x14ac:dyDescent="0.25">
      <c r="A9" t="s">
        <v>4</v>
      </c>
      <c r="B9" s="5">
        <v>879.87080000000003</v>
      </c>
      <c r="C9" s="5">
        <v>1377.3259680000001</v>
      </c>
      <c r="D9" s="5">
        <v>1561.6424319999999</v>
      </c>
      <c r="E9" s="5">
        <v>2033.3449440000002</v>
      </c>
      <c r="F9" s="5">
        <v>2024.1321760000001</v>
      </c>
      <c r="G9"/>
      <c r="I9" t="s">
        <v>4</v>
      </c>
      <c r="J9" s="5">
        <f t="shared" si="0"/>
        <v>9.5638130434782607</v>
      </c>
      <c r="K9" s="5">
        <f t="shared" si="0"/>
        <v>14.97093443478261</v>
      </c>
      <c r="L9" s="5">
        <f t="shared" si="0"/>
        <v>16.974374260869563</v>
      </c>
      <c r="M9" s="5">
        <f t="shared" si="0"/>
        <v>22.101575478260873</v>
      </c>
      <c r="N9" s="5">
        <f t="shared" si="0"/>
        <v>22.001436695652174</v>
      </c>
      <c r="S9" s="13" t="s">
        <v>19</v>
      </c>
      <c r="T9" s="13">
        <v>41791</v>
      </c>
      <c r="U9">
        <f t="shared" si="1"/>
        <v>92</v>
      </c>
    </row>
    <row r="10" spans="1:21" x14ac:dyDescent="0.25">
      <c r="A10" t="s">
        <v>5</v>
      </c>
      <c r="B10" s="5">
        <v>813.38428800000008</v>
      </c>
      <c r="C10" s="5">
        <v>1287.6874720000001</v>
      </c>
      <c r="D10" s="5">
        <v>1483.3692800000001</v>
      </c>
      <c r="E10" s="5">
        <v>1893.5561440000001</v>
      </c>
      <c r="F10" s="5">
        <v>1904.5237760000002</v>
      </c>
      <c r="G10"/>
      <c r="I10" t="s">
        <v>5</v>
      </c>
      <c r="J10" s="5">
        <f t="shared" si="0"/>
        <v>8.9382888791208792</v>
      </c>
      <c r="K10" s="5">
        <f t="shared" si="0"/>
        <v>14.15041178021978</v>
      </c>
      <c r="L10" s="5">
        <f t="shared" si="0"/>
        <v>16.300761318681321</v>
      </c>
      <c r="M10" s="5">
        <f t="shared" si="0"/>
        <v>20.808309274725275</v>
      </c>
      <c r="N10" s="5">
        <f t="shared" si="0"/>
        <v>20.928832703296706</v>
      </c>
      <c r="S10" s="13" t="s">
        <v>20</v>
      </c>
      <c r="T10" s="13">
        <v>41883</v>
      </c>
      <c r="U10">
        <f t="shared" si="1"/>
        <v>91</v>
      </c>
    </row>
    <row r="11" spans="1:21" x14ac:dyDescent="0.25">
      <c r="G11"/>
      <c r="J11" s="5"/>
      <c r="K11" s="5"/>
      <c r="L11" s="5"/>
      <c r="M11" s="5"/>
      <c r="N11" s="5"/>
      <c r="S11" s="13"/>
      <c r="T11" s="14">
        <v>41974</v>
      </c>
      <c r="U11">
        <f>SUM(U7:U10)</f>
        <v>365</v>
      </c>
    </row>
    <row r="12" spans="1:21" x14ac:dyDescent="0.25">
      <c r="C12" s="6"/>
      <c r="G12"/>
      <c r="I12" s="1"/>
      <c r="J12" s="1"/>
      <c r="K12" s="1"/>
      <c r="L12" s="1"/>
      <c r="M12" s="1"/>
      <c r="N12" s="1"/>
      <c r="U12" s="1"/>
    </row>
    <row r="13" spans="1:21" x14ac:dyDescent="0.25">
      <c r="G13"/>
      <c r="J13" s="5"/>
      <c r="K13" s="7"/>
      <c r="L13" s="5"/>
      <c r="M13" s="5"/>
      <c r="N13" s="5"/>
      <c r="U13" s="1"/>
    </row>
    <row r="14" spans="1:21" x14ac:dyDescent="0.25">
      <c r="C14" s="7" t="s">
        <v>11</v>
      </c>
      <c r="G14"/>
      <c r="K14" s="5" t="str">
        <f>C14</f>
        <v>Pool</v>
      </c>
      <c r="U14" s="1"/>
    </row>
    <row r="15" spans="1:21" x14ac:dyDescent="0.25">
      <c r="A15" s="2" t="s">
        <v>6</v>
      </c>
      <c r="G15"/>
      <c r="I15" s="2" t="s">
        <v>6</v>
      </c>
      <c r="J15" s="5"/>
      <c r="K15" s="5"/>
      <c r="L15" s="5"/>
      <c r="M15" s="5"/>
      <c r="N15" s="5"/>
      <c r="U15" s="1"/>
    </row>
    <row r="16" spans="1:21" x14ac:dyDescent="0.25">
      <c r="B16" s="5">
        <v>1</v>
      </c>
      <c r="C16" s="5">
        <v>2</v>
      </c>
      <c r="D16" s="5">
        <v>3</v>
      </c>
      <c r="E16" s="5">
        <v>4</v>
      </c>
      <c r="F16" s="5">
        <v>5</v>
      </c>
      <c r="G16"/>
      <c r="J16" s="5">
        <v>1</v>
      </c>
      <c r="K16" s="5">
        <v>2</v>
      </c>
      <c r="L16" s="5">
        <v>3</v>
      </c>
      <c r="M16" s="5">
        <v>4</v>
      </c>
      <c r="N16" s="5">
        <v>5</v>
      </c>
      <c r="U16" s="1"/>
    </row>
    <row r="17" spans="1:21" x14ac:dyDescent="0.25">
      <c r="A17" t="s">
        <v>2</v>
      </c>
      <c r="B17" s="5">
        <v>1712.720464</v>
      </c>
      <c r="C17" s="5">
        <v>2192.9046400000002</v>
      </c>
      <c r="D17" s="5">
        <v>2376.6668800000002</v>
      </c>
      <c r="E17" s="5">
        <v>2817.5740479999999</v>
      </c>
      <c r="F17" s="5">
        <v>2834.037824</v>
      </c>
      <c r="G17"/>
      <c r="I17" t="s">
        <v>2</v>
      </c>
      <c r="J17" s="5">
        <f>B17/INDEX($U$7:$U$10,MATCH($I17,$S$7:$S$10,0))</f>
        <v>19.030227377777777</v>
      </c>
      <c r="K17" s="5">
        <f t="shared" ref="K17:N20" si="2">C17/INDEX($U$7:$U$10,MATCH($I17,$S$7:$S$10,0))</f>
        <v>24.365607111111114</v>
      </c>
      <c r="L17" s="5">
        <f t="shared" si="2"/>
        <v>26.407409777777779</v>
      </c>
      <c r="M17" s="5">
        <f t="shared" si="2"/>
        <v>31.306378311111111</v>
      </c>
      <c r="N17" s="5">
        <f t="shared" si="2"/>
        <v>31.489309155555556</v>
      </c>
      <c r="U17" s="1"/>
    </row>
    <row r="18" spans="1:21" x14ac:dyDescent="0.25">
      <c r="A18" t="s">
        <v>3</v>
      </c>
      <c r="B18" s="5">
        <v>1465.846368</v>
      </c>
      <c r="C18" s="5">
        <v>1933.8140320000002</v>
      </c>
      <c r="D18" s="5">
        <v>2130.6096480000001</v>
      </c>
      <c r="E18" s="5">
        <v>2561.01872</v>
      </c>
      <c r="F18" s="5">
        <v>2629.9643999999998</v>
      </c>
      <c r="G18"/>
      <c r="I18" t="s">
        <v>3</v>
      </c>
      <c r="J18" s="5">
        <f t="shared" ref="J18:J20" si="3">B18/INDEX($U$7:$U$10,MATCH($I18,$S$7:$S$10,0))</f>
        <v>15.933112695652174</v>
      </c>
      <c r="K18" s="5">
        <f t="shared" si="2"/>
        <v>21.019717739130439</v>
      </c>
      <c r="L18" s="5">
        <f t="shared" si="2"/>
        <v>23.158800521739131</v>
      </c>
      <c r="M18" s="5">
        <f t="shared" si="2"/>
        <v>27.837160000000001</v>
      </c>
      <c r="N18" s="5">
        <f t="shared" si="2"/>
        <v>28.586569565217388</v>
      </c>
      <c r="U18" s="1"/>
    </row>
    <row r="19" spans="1:21" x14ac:dyDescent="0.25">
      <c r="A19" t="s">
        <v>4</v>
      </c>
      <c r="B19" s="5">
        <v>1392.4336640000001</v>
      </c>
      <c r="C19" s="5">
        <v>1889.8888320000001</v>
      </c>
      <c r="D19" s="5">
        <v>2074.2052960000001</v>
      </c>
      <c r="E19" s="5">
        <v>2545.9078080000004</v>
      </c>
      <c r="F19" s="5">
        <v>2536.6950400000005</v>
      </c>
      <c r="G19"/>
      <c r="I19" t="s">
        <v>4</v>
      </c>
      <c r="J19" s="5">
        <f t="shared" si="3"/>
        <v>15.135148521739131</v>
      </c>
      <c r="K19" s="5">
        <f t="shared" si="2"/>
        <v>20.54226991304348</v>
      </c>
      <c r="L19" s="5">
        <f t="shared" si="2"/>
        <v>22.545709739130437</v>
      </c>
      <c r="M19" s="5">
        <f t="shared" si="2"/>
        <v>27.672910956521743</v>
      </c>
      <c r="N19" s="5">
        <f t="shared" si="2"/>
        <v>27.572772173913048</v>
      </c>
      <c r="U19" s="1"/>
    </row>
    <row r="20" spans="1:21" x14ac:dyDescent="0.25">
      <c r="A20" t="s">
        <v>5</v>
      </c>
      <c r="B20" s="5">
        <v>1406.733072</v>
      </c>
      <c r="C20" s="5">
        <v>1881.0362559999999</v>
      </c>
      <c r="D20" s="5">
        <v>2076.7180640000001</v>
      </c>
      <c r="E20" s="5">
        <v>2486.9049279999999</v>
      </c>
      <c r="F20" s="5">
        <v>2497.8725600000002</v>
      </c>
      <c r="G20"/>
      <c r="I20" t="s">
        <v>5</v>
      </c>
      <c r="J20" s="5">
        <f t="shared" si="3"/>
        <v>15.458605186813188</v>
      </c>
      <c r="K20" s="5">
        <f t="shared" si="2"/>
        <v>20.670728087912085</v>
      </c>
      <c r="L20" s="5">
        <f t="shared" si="2"/>
        <v>22.821077626373629</v>
      </c>
      <c r="M20" s="5">
        <f t="shared" si="2"/>
        <v>27.328625582417583</v>
      </c>
      <c r="N20" s="5">
        <f t="shared" si="2"/>
        <v>27.449149010989014</v>
      </c>
    </row>
    <row r="21" spans="1:21" x14ac:dyDescent="0.25">
      <c r="G21"/>
    </row>
    <row r="22" spans="1:21" x14ac:dyDescent="0.25">
      <c r="C22" s="6"/>
      <c r="G22"/>
    </row>
    <row r="23" spans="1:21" x14ac:dyDescent="0.25">
      <c r="G23"/>
    </row>
    <row r="24" spans="1:21" x14ac:dyDescent="0.25">
      <c r="G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zoomScale="85" zoomScaleNormal="85" workbookViewId="0">
      <selection activeCell="J5" sqref="J5"/>
    </sheetView>
  </sheetViews>
  <sheetFormatPr defaultRowHeight="15" x14ac:dyDescent="0.25"/>
  <cols>
    <col min="1" max="1" width="24.140625" style="1" customWidth="1"/>
    <col min="2" max="2" width="9.28515625" style="9" customWidth="1"/>
    <col min="3" max="7" width="9.140625" style="9"/>
    <col min="8" max="8" width="9.140625" style="1"/>
    <col min="9" max="9" width="23.42578125" customWidth="1"/>
    <col min="19" max="19" width="10.28515625" bestFit="1" customWidth="1"/>
    <col min="22" max="16384" width="9.140625" style="1"/>
  </cols>
  <sheetData>
    <row r="1" spans="1:20" x14ac:dyDescent="0.25">
      <c r="C1" s="10" t="s">
        <v>1</v>
      </c>
      <c r="G1" s="1"/>
      <c r="J1" s="5"/>
      <c r="K1" s="6" t="s">
        <v>1</v>
      </c>
      <c r="L1" s="5"/>
      <c r="M1" s="5"/>
      <c r="N1" s="5"/>
    </row>
    <row r="2" spans="1:20" x14ac:dyDescent="0.25">
      <c r="C2" s="11" t="s">
        <v>7</v>
      </c>
      <c r="G2" s="1"/>
      <c r="J2" s="5"/>
      <c r="K2" s="7" t="str">
        <f>C2</f>
        <v>Neither gas nor pool</v>
      </c>
      <c r="L2" s="5"/>
      <c r="M2" s="5"/>
      <c r="N2" s="5"/>
    </row>
    <row r="3" spans="1:20" x14ac:dyDescent="0.25">
      <c r="A3" s="3" t="s">
        <v>6</v>
      </c>
      <c r="G3" s="1"/>
      <c r="I3" s="2" t="s">
        <v>6</v>
      </c>
      <c r="J3" s="5"/>
      <c r="K3" s="5"/>
      <c r="L3" s="5"/>
      <c r="M3" s="5"/>
      <c r="N3" s="5"/>
    </row>
    <row r="4" spans="1:20" x14ac:dyDescent="0.25">
      <c r="B4" s="9">
        <v>1</v>
      </c>
      <c r="C4" s="9">
        <v>2</v>
      </c>
      <c r="D4" s="9">
        <v>3</v>
      </c>
      <c r="E4" s="9">
        <v>4</v>
      </c>
      <c r="F4" s="9">
        <v>5</v>
      </c>
      <c r="G4" s="1"/>
      <c r="J4" s="5">
        <v>1</v>
      </c>
      <c r="K4" s="5">
        <v>2</v>
      </c>
      <c r="L4" s="5">
        <v>3</v>
      </c>
      <c r="M4" s="5">
        <v>4</v>
      </c>
      <c r="N4" s="5">
        <v>5</v>
      </c>
      <c r="Q4" t="s">
        <v>16</v>
      </c>
      <c r="R4" t="s">
        <v>17</v>
      </c>
      <c r="S4" s="13">
        <v>41609</v>
      </c>
      <c r="T4">
        <f>_xlfn.DAYS(S5,S4)</f>
        <v>90</v>
      </c>
    </row>
    <row r="5" spans="1:20" x14ac:dyDescent="0.25">
      <c r="A5" s="1" t="s">
        <v>2</v>
      </c>
      <c r="B5" s="9">
        <v>843.61838949085097</v>
      </c>
      <c r="C5" s="9">
        <v>1270.7355598304798</v>
      </c>
      <c r="D5" s="9">
        <v>1407.0844512873641</v>
      </c>
      <c r="E5" s="9">
        <v>1762.7212017059903</v>
      </c>
      <c r="F5" s="9">
        <v>1894.3026961168273</v>
      </c>
      <c r="G5" s="1"/>
      <c r="I5" t="s">
        <v>2</v>
      </c>
      <c r="J5" s="5">
        <f>B5/INDEX(T4:T7,MATCH(I5,R4:R7,0))</f>
        <v>9.3735376610094558</v>
      </c>
      <c r="K5" s="5">
        <f>C5/INDEX(T4:T7,MATCH(I5,R4:R7,0))</f>
        <v>14.119283998116442</v>
      </c>
      <c r="L5" s="5">
        <f>D5/INDEX(T4:T7,MATCH(I5,R4:R7,0))</f>
        <v>15.634271680970713</v>
      </c>
      <c r="M5" s="5">
        <f>E5/INDEX(T4:T7,MATCH(I5,R4:R7,0))</f>
        <v>19.585791130066561</v>
      </c>
      <c r="N5" s="5">
        <f>F5/INDEX(T4:T7,MATCH(I5,R4:R7,0))</f>
        <v>21.047807734631416</v>
      </c>
      <c r="R5" s="13" t="s">
        <v>18</v>
      </c>
      <c r="S5" s="13">
        <v>41699</v>
      </c>
      <c r="T5">
        <f t="shared" ref="T5:T7" si="0">_xlfn.DAYS(S6,S5)</f>
        <v>92</v>
      </c>
    </row>
    <row r="6" spans="1:20" x14ac:dyDescent="0.25">
      <c r="A6" s="1" t="s">
        <v>3</v>
      </c>
      <c r="B6" s="9">
        <v>782.56288938213959</v>
      </c>
      <c r="C6" s="9">
        <v>1196.3287884252054</v>
      </c>
      <c r="D6" s="9">
        <v>1369.6362291401178</v>
      </c>
      <c r="E6" s="9">
        <v>1726.4294419481869</v>
      </c>
      <c r="F6" s="9">
        <v>1889.9007039645785</v>
      </c>
      <c r="G6" s="1"/>
      <c r="I6" t="s">
        <v>3</v>
      </c>
      <c r="J6" s="5">
        <f>B6/INDEX(T4:T7,MATCH(I6,R4:R7,0))</f>
        <v>8.5061183628493442</v>
      </c>
      <c r="K6" s="5">
        <f>C6/INDEX(T4:T7,MATCH(I6,R4:R7,0))</f>
        <v>13.003573787230494</v>
      </c>
      <c r="L6" s="5">
        <f>D6/INDEX(T4:T7,MATCH(I6,R4:R7,0))</f>
        <v>14.887350316740411</v>
      </c>
      <c r="M6" s="5">
        <f>E6/INDEX(T4:T7,MATCH(I6,R4:R7,0))</f>
        <v>18.765537412480292</v>
      </c>
      <c r="N6" s="5">
        <f>F6/INDEX(T4:T7,MATCH(I6,R4:R7,0))</f>
        <v>20.542398956136722</v>
      </c>
      <c r="R6" s="13" t="s">
        <v>19</v>
      </c>
      <c r="S6" s="13">
        <v>41791</v>
      </c>
      <c r="T6">
        <f t="shared" si="0"/>
        <v>92</v>
      </c>
    </row>
    <row r="7" spans="1:20" x14ac:dyDescent="0.25">
      <c r="A7" s="1" t="s">
        <v>4</v>
      </c>
      <c r="B7" s="9">
        <v>816.07682860355999</v>
      </c>
      <c r="C7" s="9">
        <v>1274.7324683075203</v>
      </c>
      <c r="D7" s="9">
        <v>1424.2327960743935</v>
      </c>
      <c r="E7" s="9">
        <v>1843.5115817582534</v>
      </c>
      <c r="F7" s="9">
        <v>1917.3421092618967</v>
      </c>
      <c r="G7" s="1"/>
      <c r="I7" t="s">
        <v>4</v>
      </c>
      <c r="J7" s="5">
        <f>B7/INDEX(T4:T7,MATCH(I7,R4:R7,0))</f>
        <v>8.870400310908261</v>
      </c>
      <c r="K7" s="5">
        <f>C7/INDEX(T4:T7,MATCH(I7,R4:R7,0))</f>
        <v>13.855787698994787</v>
      </c>
      <c r="L7" s="5">
        <f>D7/INDEX(T4:T7,MATCH(I7,R4:R7,0))</f>
        <v>15.48079126167819</v>
      </c>
      <c r="M7" s="5">
        <f>E7/INDEX(T4:T7,MATCH(I7,R4:R7,0))</f>
        <v>20.038169366937538</v>
      </c>
      <c r="N7" s="5">
        <f>F7/INDEX(T4:T7,MATCH(I7,R4:R7,0))</f>
        <v>20.84067510067279</v>
      </c>
      <c r="R7" s="13" t="s">
        <v>20</v>
      </c>
      <c r="S7" s="13">
        <v>41883</v>
      </c>
      <c r="T7">
        <f t="shared" si="0"/>
        <v>91</v>
      </c>
    </row>
    <row r="8" spans="1:20" x14ac:dyDescent="0.25">
      <c r="A8" s="1" t="s">
        <v>5</v>
      </c>
      <c r="B8" s="9">
        <v>736.15486276720549</v>
      </c>
      <c r="C8" s="9">
        <v>1167.6987778263858</v>
      </c>
      <c r="D8" s="9">
        <v>1300.1068798302288</v>
      </c>
      <c r="E8" s="9">
        <v>1638.7209493855701</v>
      </c>
      <c r="F8" s="9">
        <v>1754.1589513595568</v>
      </c>
      <c r="G8" s="1"/>
      <c r="I8" t="s">
        <v>5</v>
      </c>
      <c r="J8" s="5">
        <f>B8/INDEX(T4:T7,MATCH(I8,R4:R7,0))</f>
        <v>8.0896138765626979</v>
      </c>
      <c r="K8" s="5">
        <f>C8/INDEX(T4:T7,MATCH(I8,R4:R7,0))</f>
        <v>12.831854701388854</v>
      </c>
      <c r="L8" s="5">
        <f>D8/INDEX(T4:T7,MATCH(I8,R4:R7,0))</f>
        <v>14.286888789343173</v>
      </c>
      <c r="M8" s="5">
        <f>E8/INDEX(T4:T7,MATCH(I8,R4:R7,0))</f>
        <v>18.007922520720552</v>
      </c>
      <c r="N8" s="5">
        <f>F8/INDEX(T4:T7,MATCH(I8,R4:R7,0))</f>
        <v>19.276471992962161</v>
      </c>
      <c r="R8" s="13"/>
      <c r="S8" s="14">
        <v>41974</v>
      </c>
      <c r="T8">
        <f>SUM(T4:T7)</f>
        <v>365</v>
      </c>
    </row>
    <row r="9" spans="1:20" x14ac:dyDescent="0.25">
      <c r="G9" s="1"/>
      <c r="J9" s="5"/>
      <c r="K9" s="5"/>
      <c r="L9" s="5"/>
      <c r="M9" s="5"/>
      <c r="N9" s="5"/>
      <c r="R9" s="14"/>
    </row>
    <row r="10" spans="1:20" x14ac:dyDescent="0.25">
      <c r="C10" s="10" t="s">
        <v>8</v>
      </c>
      <c r="G10" s="1"/>
      <c r="J10" s="5"/>
      <c r="K10" s="7" t="str">
        <f>C10</f>
        <v>Gas but no pool</v>
      </c>
      <c r="L10" s="5"/>
      <c r="M10" s="5"/>
      <c r="N10" s="5"/>
    </row>
    <row r="11" spans="1:20" x14ac:dyDescent="0.25">
      <c r="A11" s="3" t="s">
        <v>6</v>
      </c>
      <c r="G11" s="1"/>
      <c r="I11" s="2" t="s">
        <v>6</v>
      </c>
      <c r="J11" s="5"/>
      <c r="K11" s="5"/>
      <c r="L11" s="5"/>
      <c r="M11" s="5"/>
      <c r="N11" s="5"/>
    </row>
    <row r="12" spans="1:20" x14ac:dyDescent="0.25"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1"/>
      <c r="J12" s="5">
        <v>1</v>
      </c>
      <c r="K12" s="5">
        <v>2</v>
      </c>
      <c r="L12" s="5">
        <v>3</v>
      </c>
      <c r="M12" s="5">
        <v>4</v>
      </c>
      <c r="N12" s="5">
        <v>5</v>
      </c>
    </row>
    <row r="13" spans="1:20" x14ac:dyDescent="0.25">
      <c r="A13" s="1" t="s">
        <v>2</v>
      </c>
      <c r="B13" s="9">
        <v>577.18330209613953</v>
      </c>
      <c r="C13" s="9">
        <v>1078.6588886519828</v>
      </c>
      <c r="D13" s="9">
        <v>1441.9066796709442</v>
      </c>
      <c r="E13" s="9">
        <v>2071.7336487479388</v>
      </c>
      <c r="F13" s="9">
        <v>1321.0413319428767</v>
      </c>
      <c r="G13" s="1"/>
      <c r="I13" t="s">
        <v>2</v>
      </c>
      <c r="J13" s="5">
        <f>B13/INDEX(T4:T7,MATCH(I13,R4:R7,0))</f>
        <v>6.4131478010682166</v>
      </c>
      <c r="K13" s="5">
        <f>C13/INDEX(T4:T7,MATCH(I13,R4:R7,0))</f>
        <v>11.98509876279981</v>
      </c>
      <c r="L13" s="5">
        <f>D13/INDEX(T4:T7,MATCH(I13,R4:R7,0))</f>
        <v>16.021185329677159</v>
      </c>
      <c r="M13" s="5">
        <f>E13/INDEX(T4:T7,MATCH(I13,R4:R7,0))</f>
        <v>23.019262763865985</v>
      </c>
      <c r="N13" s="5">
        <f>F13/INDEX(T4:T7,MATCH(I13,R4:R7,0))</f>
        <v>14.678237021587519</v>
      </c>
    </row>
    <row r="14" spans="1:20" x14ac:dyDescent="0.25">
      <c r="A14" s="1" t="s">
        <v>3</v>
      </c>
      <c r="B14" s="9">
        <v>451.93156138957221</v>
      </c>
      <c r="C14" s="9">
        <v>956.13950284231908</v>
      </c>
      <c r="D14" s="9">
        <v>1163.375030748497</v>
      </c>
      <c r="E14" s="9">
        <v>1705.7448433823242</v>
      </c>
      <c r="F14" s="9">
        <v>1081.5076567417379</v>
      </c>
      <c r="G14" s="1"/>
      <c r="I14" t="s">
        <v>3</v>
      </c>
      <c r="J14" s="5">
        <f>B14/INDEX(T4:T7,MATCH(I14,R4:R7,0))</f>
        <v>4.9122995803214371</v>
      </c>
      <c r="K14" s="5">
        <f>C14/INDEX(T4:T7,MATCH(I14,R4:R7,0))</f>
        <v>10.392820683068686</v>
      </c>
      <c r="L14" s="5">
        <f>D14/INDEX(T4:T7,MATCH(I14,R4:R7,0))</f>
        <v>12.645380769005403</v>
      </c>
      <c r="M14" s="5">
        <f>E14/INDEX(T4:T7,MATCH(I14,R4:R7,0))</f>
        <v>18.54070481937309</v>
      </c>
      <c r="N14" s="5">
        <f>F14/INDEX(T4:T7,MATCH(I14,R4:R7,0))</f>
        <v>11.755518008062369</v>
      </c>
    </row>
    <row r="15" spans="1:20" x14ac:dyDescent="0.25">
      <c r="A15" s="1" t="s">
        <v>4</v>
      </c>
      <c r="B15" s="9">
        <v>471.05712956659926</v>
      </c>
      <c r="C15" s="9">
        <v>894.08509189791903</v>
      </c>
      <c r="D15" s="9">
        <v>1199.1466618184702</v>
      </c>
      <c r="E15" s="9">
        <v>1638.7767571961026</v>
      </c>
      <c r="F15" s="9">
        <v>1073.3068075530944</v>
      </c>
      <c r="G15" s="1"/>
      <c r="I15" t="s">
        <v>4</v>
      </c>
      <c r="J15" s="5">
        <f>B15/INDEX(T4:T7,MATCH(I15,R4:R7,0))</f>
        <v>5.120186190941296</v>
      </c>
      <c r="K15" s="5">
        <f>C15/INDEX(T4:T7,MATCH(I15,R4:R7,0))</f>
        <v>9.7183162162817283</v>
      </c>
      <c r="L15" s="5">
        <f>D15/INDEX(T4:T7,MATCH(I15,R4:R7,0))</f>
        <v>13.034202845852937</v>
      </c>
      <c r="M15" s="5">
        <f>E15/INDEX(T4:T7,MATCH(I15,R4:R7,0))</f>
        <v>17.812790839088073</v>
      </c>
      <c r="N15" s="5">
        <f>F15/INDEX(T4:T7,MATCH(I15,R4:R7,0))</f>
        <v>11.666378342968416</v>
      </c>
    </row>
    <row r="16" spans="1:20" x14ac:dyDescent="0.25">
      <c r="A16" s="1" t="s">
        <v>5</v>
      </c>
      <c r="B16" s="9">
        <v>487.55745386276379</v>
      </c>
      <c r="C16" s="9">
        <v>853.51996187795271</v>
      </c>
      <c r="D16" s="9">
        <v>1316.3125270972571</v>
      </c>
      <c r="E16" s="9">
        <v>1814.0811540438408</v>
      </c>
      <c r="F16" s="9">
        <v>1126.0379805145733</v>
      </c>
      <c r="G16" s="1"/>
      <c r="I16" t="s">
        <v>5</v>
      </c>
      <c r="J16" s="5">
        <f>B16/INDEX(T4:T7,MATCH(I16,R4:R7,0))</f>
        <v>5.3577742182721293</v>
      </c>
      <c r="K16" s="5">
        <f>C16/INDEX(T4:T7,MATCH(I16,R4:R7,0))</f>
        <v>9.3793402404170632</v>
      </c>
      <c r="L16" s="5">
        <f>D16/INDEX(T4:T7,MATCH(I16,R4:R7,0))</f>
        <v>14.464972825244583</v>
      </c>
      <c r="M16" s="5">
        <f>E16/INDEX(T4:T7,MATCH(I16,R4:R7,0))</f>
        <v>19.934957736745503</v>
      </c>
      <c r="N16" s="5">
        <f>F16/INDEX(T4:T7,MATCH(I16,R4:R7,0))</f>
        <v>12.374043741918388</v>
      </c>
    </row>
    <row r="17" spans="1:14" x14ac:dyDescent="0.25">
      <c r="G17" s="1"/>
      <c r="J17" s="5"/>
      <c r="K17" s="5"/>
      <c r="L17" s="5"/>
      <c r="M17" s="5"/>
      <c r="N17" s="5"/>
    </row>
    <row r="18" spans="1:14" x14ac:dyDescent="0.25">
      <c r="C18" s="10" t="s">
        <v>9</v>
      </c>
      <c r="G18" s="1"/>
      <c r="J18" s="5"/>
      <c r="K18" s="7" t="str">
        <f>C18</f>
        <v>Pool but no gas</v>
      </c>
      <c r="L18" s="5"/>
      <c r="M18" s="5"/>
      <c r="N18" s="5"/>
    </row>
    <row r="19" spans="1:14" x14ac:dyDescent="0.25">
      <c r="A19" s="3" t="s">
        <v>6</v>
      </c>
      <c r="G19" s="1"/>
      <c r="I19" s="2" t="s">
        <v>6</v>
      </c>
      <c r="J19" s="5"/>
      <c r="K19" s="5"/>
      <c r="L19" s="5"/>
      <c r="M19" s="5"/>
      <c r="N19" s="5"/>
    </row>
    <row r="20" spans="1:14" x14ac:dyDescent="0.25"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1"/>
      <c r="J20" s="5">
        <v>1</v>
      </c>
      <c r="K20" s="5">
        <v>2</v>
      </c>
      <c r="L20" s="5">
        <v>3</v>
      </c>
      <c r="M20" s="5">
        <v>4</v>
      </c>
      <c r="N20" s="5">
        <v>5</v>
      </c>
    </row>
    <row r="21" spans="1:14" x14ac:dyDescent="0.25">
      <c r="A21" s="1" t="s">
        <v>2</v>
      </c>
      <c r="B21" s="9">
        <v>1537.8080814178973</v>
      </c>
      <c r="C21" s="9">
        <v>1964.9252517575262</v>
      </c>
      <c r="D21" s="9">
        <v>2101.2741432144103</v>
      </c>
      <c r="E21" s="9">
        <v>2456.9108936330367</v>
      </c>
      <c r="F21" s="9">
        <v>2588.4923880438737</v>
      </c>
      <c r="G21" s="1"/>
      <c r="I21" t="s">
        <v>2</v>
      </c>
      <c r="J21" s="5">
        <f>B21/INDEX(T4:T7,MATCH(I21,R4:R7,0))</f>
        <v>17.08675646019886</v>
      </c>
      <c r="K21" s="5">
        <f>C21/INDEX(T4:T7,MATCH(I21,R4:R7,0))</f>
        <v>21.832502797305846</v>
      </c>
      <c r="L21" s="5">
        <f>D21/INDEX(T4:T7,MATCH(I21,R4:R7,0))</f>
        <v>23.347490480160115</v>
      </c>
      <c r="M21" s="5">
        <f>E21/INDEX(T4:T7,MATCH(I21,R4:R7,0))</f>
        <v>27.299009929255963</v>
      </c>
      <c r="N21" s="5">
        <f>F21/INDEX(T4:T7,MATCH(I21,R4:R7,0))</f>
        <v>28.761026533820818</v>
      </c>
    </row>
    <row r="22" spans="1:14" x14ac:dyDescent="0.25">
      <c r="A22" s="1" t="s">
        <v>3</v>
      </c>
      <c r="B22" s="9">
        <v>1310.8295666301512</v>
      </c>
      <c r="C22" s="9">
        <v>1724.5954656732169</v>
      </c>
      <c r="D22" s="9">
        <v>1897.9029063881292</v>
      </c>
      <c r="E22" s="9">
        <v>2254.6961191961982</v>
      </c>
      <c r="F22" s="9">
        <v>2418.16738121259</v>
      </c>
      <c r="G22" s="1"/>
      <c r="I22" t="s">
        <v>3</v>
      </c>
      <c r="J22" s="5">
        <f>B22/INDEX(T4:T7,MATCH(I22,R4:R7,0))</f>
        <v>14.248147463371209</v>
      </c>
      <c r="K22" s="5">
        <f>C22/INDEX(T4:T7,MATCH(I22,R4:R7,0))</f>
        <v>18.745602887752359</v>
      </c>
      <c r="L22" s="5">
        <f>D22/INDEX(T4:T7,MATCH(I22,R4:R7,0))</f>
        <v>20.629379417262275</v>
      </c>
      <c r="M22" s="5">
        <f>E22/INDEX(T4:T7,MATCH(I22,R4:R7,0))</f>
        <v>24.507566513002153</v>
      </c>
      <c r="N22" s="5">
        <f>F22/INDEX(T4:T7,MATCH(I22,R4:R7,0))</f>
        <v>26.284428056658587</v>
      </c>
    </row>
    <row r="23" spans="1:14" x14ac:dyDescent="0.25">
      <c r="A23" s="1" t="s">
        <v>4</v>
      </c>
      <c r="B23" s="9">
        <v>1249.9562138740271</v>
      </c>
      <c r="C23" s="9">
        <v>1708.6118535779874</v>
      </c>
      <c r="D23" s="9">
        <v>1858.1121813448606</v>
      </c>
      <c r="E23" s="9">
        <v>2277.3909670287203</v>
      </c>
      <c r="F23" s="9">
        <v>2351.2214945323635</v>
      </c>
      <c r="G23" s="1"/>
      <c r="I23" t="s">
        <v>4</v>
      </c>
      <c r="J23" s="5">
        <f>B23/INDEX(T4:T7,MATCH(I23,R4:R7,0))</f>
        <v>13.586480585587251</v>
      </c>
      <c r="K23" s="5">
        <f>C23/INDEX(T4:T7,MATCH(I23,R4:R7,0))</f>
        <v>18.571867973673776</v>
      </c>
      <c r="L23" s="5">
        <f>D23/INDEX(T4:T7,MATCH(I23,R4:R7,0))</f>
        <v>20.196871536357179</v>
      </c>
      <c r="M23" s="5">
        <f>E23/INDEX(T4:T7,MATCH(I23,R4:R7,0))</f>
        <v>24.754249641616525</v>
      </c>
      <c r="N23" s="5">
        <f>F23/INDEX(T4:T7,MATCH(I23,R4:R7,0))</f>
        <v>25.556755375351777</v>
      </c>
    </row>
    <row r="24" spans="1:14" x14ac:dyDescent="0.25">
      <c r="A24" s="1" t="s">
        <v>5</v>
      </c>
      <c r="B24" s="9">
        <v>1239.1347285110041</v>
      </c>
      <c r="C24" s="9">
        <v>1670.6786435701842</v>
      </c>
      <c r="D24" s="9">
        <v>1803.0867455740274</v>
      </c>
      <c r="E24" s="9">
        <v>2141.7008151293685</v>
      </c>
      <c r="F24" s="9">
        <v>2257.138817103355</v>
      </c>
      <c r="G24" s="1"/>
      <c r="I24" t="s">
        <v>5</v>
      </c>
      <c r="J24" s="5">
        <f>B24/INDEX(T4:T7,MATCH(I24,R4:R7,0))</f>
        <v>13.616865148472574</v>
      </c>
      <c r="K24" s="5">
        <f>C24/INDEX(T4:T7,MATCH(I24,R4:R7,0))</f>
        <v>18.359105973298728</v>
      </c>
      <c r="L24" s="5">
        <f>D24/INDEX(T4:T7,MATCH(I24,R4:R7,0))</f>
        <v>19.814140061253049</v>
      </c>
      <c r="M24" s="5">
        <f>E24/INDEX(T4:T7,MATCH(I24,R4:R7,0))</f>
        <v>23.535173792630424</v>
      </c>
      <c r="N24" s="5">
        <f>F24/INDEX(T4:T7,MATCH(I24,R4:R7,0))</f>
        <v>24.803723264872033</v>
      </c>
    </row>
    <row r="25" spans="1:14" x14ac:dyDescent="0.25">
      <c r="G25" s="1"/>
      <c r="J25" s="5"/>
      <c r="K25" s="5"/>
      <c r="L25" s="5"/>
      <c r="M25" s="5"/>
      <c r="N25" s="5"/>
    </row>
    <row r="26" spans="1:14" x14ac:dyDescent="0.25">
      <c r="C26" s="10" t="s">
        <v>10</v>
      </c>
      <c r="G26" s="1"/>
      <c r="J26" s="5"/>
      <c r="K26" s="7" t="str">
        <f>C26</f>
        <v>Both pool and gas</v>
      </c>
      <c r="L26" s="5"/>
      <c r="M26" s="5"/>
      <c r="N26" s="5"/>
    </row>
    <row r="27" spans="1:14" x14ac:dyDescent="0.25">
      <c r="A27" s="1" t="s">
        <v>6</v>
      </c>
      <c r="G27" s="1"/>
      <c r="I27" s="2" t="s">
        <v>6</v>
      </c>
      <c r="J27" s="5"/>
      <c r="K27" s="5"/>
      <c r="L27" s="5"/>
      <c r="M27" s="5"/>
      <c r="N27" s="5"/>
    </row>
    <row r="28" spans="1:14" x14ac:dyDescent="0.25"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1"/>
      <c r="J28" s="5">
        <v>1</v>
      </c>
      <c r="K28" s="5">
        <v>2</v>
      </c>
      <c r="L28" s="5">
        <v>3</v>
      </c>
      <c r="M28" s="5">
        <v>4</v>
      </c>
      <c r="N28" s="5">
        <v>5</v>
      </c>
    </row>
    <row r="29" spans="1:14" x14ac:dyDescent="0.25">
      <c r="A29" s="1" t="s">
        <v>2</v>
      </c>
      <c r="B29" s="9">
        <v>1271.3729940231858</v>
      </c>
      <c r="C29" s="9">
        <v>1772.8485805790292</v>
      </c>
      <c r="D29" s="9">
        <v>2136.0963715979906</v>
      </c>
      <c r="E29" s="9">
        <v>2765.923340674985</v>
      </c>
      <c r="F29" s="9">
        <v>2015.2310238699229</v>
      </c>
      <c r="G29" s="1"/>
      <c r="I29" t="s">
        <v>2</v>
      </c>
      <c r="J29" s="5">
        <f>B29/INDEX(T4:T7,MATCH(I29,R4:R7,0))</f>
        <v>14.12636660025762</v>
      </c>
      <c r="K29" s="5">
        <f>C29/INDEX(T4:T7,MATCH(I29,R4:R7,0))</f>
        <v>19.698317561989214</v>
      </c>
      <c r="L29" s="5">
        <f>D29/INDEX(T4:T7,MATCH(I29,R4:R7,0))</f>
        <v>23.734404128866561</v>
      </c>
      <c r="M29" s="5">
        <f>E29/INDEX(T4:T7,MATCH(I29,R4:R7,0))</f>
        <v>30.732481563055387</v>
      </c>
      <c r="N29" s="5">
        <f>F29/INDEX(T4:T7,MATCH(I29,R4:R7,0))</f>
        <v>22.391455820776919</v>
      </c>
    </row>
    <row r="30" spans="1:14" x14ac:dyDescent="0.25">
      <c r="A30" s="1" t="s">
        <v>3</v>
      </c>
      <c r="B30" s="9">
        <v>980.1982386375837</v>
      </c>
      <c r="C30" s="9">
        <v>1484.4061800903305</v>
      </c>
      <c r="D30" s="9">
        <v>1691.6417079965086</v>
      </c>
      <c r="E30" s="9">
        <v>2234.0115206303358</v>
      </c>
      <c r="F30" s="9">
        <v>1609.7743339897495</v>
      </c>
      <c r="G30" s="1"/>
      <c r="I30" t="s">
        <v>3</v>
      </c>
      <c r="J30" s="5">
        <f>B30/INDEX(T4:T7,MATCH(I30,R4:R7,0))</f>
        <v>10.654328680843301</v>
      </c>
      <c r="K30" s="5">
        <f>C30/INDEX(T4:T7,MATCH(I30,R4:R7,0))</f>
        <v>16.13484978359055</v>
      </c>
      <c r="L30" s="5">
        <f>D30/INDEX(T4:T7,MATCH(I30,R4:R7,0))</f>
        <v>18.387409869527268</v>
      </c>
      <c r="M30" s="5">
        <f>E30/INDEX(T4:T7,MATCH(I30,R4:R7,0))</f>
        <v>24.282733919894955</v>
      </c>
      <c r="N30" s="5">
        <f>F30/INDEX(T4:T7,MATCH(I30,R4:R7,0))</f>
        <v>17.497547108584232</v>
      </c>
    </row>
    <row r="31" spans="1:14" x14ac:dyDescent="0.25">
      <c r="A31" s="1" t="s">
        <v>4</v>
      </c>
      <c r="B31" s="9">
        <v>904.93651483706628</v>
      </c>
      <c r="C31" s="9">
        <v>1327.9644771683861</v>
      </c>
      <c r="D31" s="9">
        <v>1633.0260470889373</v>
      </c>
      <c r="E31" s="9">
        <v>2072.6561424665697</v>
      </c>
      <c r="F31" s="9">
        <v>1507.1861928235614</v>
      </c>
      <c r="G31" s="1"/>
      <c r="I31" t="s">
        <v>4</v>
      </c>
      <c r="J31" s="5">
        <f>B31/INDEX(T4:T7,MATCH(I31,R4:R7,0))</f>
        <v>9.8362664656202856</v>
      </c>
      <c r="K31" s="5">
        <f>C31/INDEX(T4:T7,MATCH(I31,R4:R7,0))</f>
        <v>14.434396490960719</v>
      </c>
      <c r="L31" s="5">
        <f>D31/INDEX(T4:T7,MATCH(I31,R4:R7,0))</f>
        <v>17.750283120531925</v>
      </c>
      <c r="M31" s="5">
        <f>E31/INDEX(T4:T7,MATCH(I31,R4:R7,0))</f>
        <v>22.52887111376706</v>
      </c>
      <c r="N31" s="5">
        <f>F31/INDEX(T4:T7,MATCH(I31,R4:R7,0))</f>
        <v>16.382458617647409</v>
      </c>
    </row>
    <row r="32" spans="1:14" x14ac:dyDescent="0.25">
      <c r="A32" s="1" t="s">
        <v>5</v>
      </c>
      <c r="B32" s="9">
        <v>990.53731960656251</v>
      </c>
      <c r="C32" s="9">
        <v>1356.4998276217511</v>
      </c>
      <c r="D32" s="9">
        <v>1819.2923928410555</v>
      </c>
      <c r="E32" s="9">
        <v>2317.061019787639</v>
      </c>
      <c r="F32" s="9">
        <v>1629.0178462583717</v>
      </c>
      <c r="G32" s="1"/>
      <c r="I32" t="s">
        <v>5</v>
      </c>
      <c r="J32" s="5">
        <f>B32/INDEX(T4:T7,MATCH(I32,R4:R7,0))</f>
        <v>10.885025490182006</v>
      </c>
      <c r="K32" s="5">
        <f>C32/INDEX(T4:T7,MATCH(I32,R4:R7,0))</f>
        <v>14.906591512326935</v>
      </c>
      <c r="L32" s="5">
        <f>D32/INDEX(T4:T7,MATCH(I32,R4:R7,0))</f>
        <v>19.992224097154455</v>
      </c>
      <c r="M32" s="5">
        <f>E32/INDEX(T4:T7,MATCH(I32,R4:R7,0))</f>
        <v>25.462209008655375</v>
      </c>
      <c r="N32" s="5">
        <f>F32/INDEX(T4:T7,MATCH(I32,R4:R7,0))</f>
        <v>17.90129501382826</v>
      </c>
    </row>
    <row r="33" spans="1:14" x14ac:dyDescent="0.25">
      <c r="G33" s="1"/>
      <c r="J33" s="5"/>
      <c r="K33" s="5"/>
      <c r="L33" s="5"/>
      <c r="M33" s="5"/>
      <c r="N33" s="5"/>
    </row>
    <row r="34" spans="1:14" x14ac:dyDescent="0.25">
      <c r="G34" s="1"/>
    </row>
    <row r="35" spans="1:14" x14ac:dyDescent="0.25">
      <c r="G35" s="1"/>
      <c r="J35" s="4"/>
      <c r="K35" s="4"/>
      <c r="L35" s="4"/>
      <c r="M35" s="4"/>
      <c r="N35" s="4"/>
    </row>
    <row r="36" spans="1:14" x14ac:dyDescent="0.25">
      <c r="G36" s="1"/>
    </row>
    <row r="37" spans="1:14" x14ac:dyDescent="0.25">
      <c r="C37" s="10" t="s">
        <v>14</v>
      </c>
      <c r="G37" s="1"/>
      <c r="J37" s="5"/>
      <c r="K37" s="7" t="str">
        <f>C37</f>
        <v>No Pool - Gas not controlled</v>
      </c>
      <c r="L37" s="5"/>
      <c r="M37" s="5"/>
      <c r="N37" s="5"/>
    </row>
    <row r="38" spans="1:14" x14ac:dyDescent="0.25">
      <c r="A38" s="3" t="s">
        <v>6</v>
      </c>
      <c r="G38" s="1"/>
      <c r="I38" s="2" t="s">
        <v>6</v>
      </c>
      <c r="J38" s="5"/>
      <c r="K38" s="5"/>
      <c r="L38" s="5"/>
      <c r="M38" s="5"/>
      <c r="N38" s="5"/>
    </row>
    <row r="39" spans="1:14" x14ac:dyDescent="0.25">
      <c r="B39" s="9">
        <v>1</v>
      </c>
      <c r="C39" s="9">
        <v>2</v>
      </c>
      <c r="D39" s="9">
        <v>3</v>
      </c>
      <c r="E39" s="9">
        <v>4</v>
      </c>
      <c r="F39" s="9">
        <v>5</v>
      </c>
      <c r="G39" s="1"/>
      <c r="J39" s="5">
        <v>1</v>
      </c>
      <c r="K39" s="5">
        <v>2</v>
      </c>
      <c r="L39" s="5">
        <v>3</v>
      </c>
      <c r="M39" s="5">
        <v>4</v>
      </c>
      <c r="N39" s="5">
        <v>5</v>
      </c>
    </row>
    <row r="40" spans="1:14" x14ac:dyDescent="0.25">
      <c r="A40" s="1" t="s">
        <v>2</v>
      </c>
      <c r="B40" s="9">
        <v>818.83193267117827</v>
      </c>
      <c r="C40" s="9">
        <v>1246.2687743499635</v>
      </c>
      <c r="D40" s="9">
        <v>1409.8450757177516</v>
      </c>
      <c r="E40" s="9">
        <v>1802.319415320849</v>
      </c>
      <c r="F40" s="9">
        <v>1816.9746762962691</v>
      </c>
      <c r="G40" s="1"/>
      <c r="I40" t="s">
        <v>2</v>
      </c>
      <c r="J40" s="5">
        <f>B40/INDEX(T4:T7,MATCH(I40,R4:R7,0))</f>
        <v>9.0981325852353141</v>
      </c>
      <c r="K40" s="5">
        <f>C40/INDEX(T4:T7,MATCH(I40,R4:R7,0))</f>
        <v>13.847430826110704</v>
      </c>
      <c r="L40" s="5">
        <f>D40/INDEX(T4:T7,MATCH(I40,R4:R7,0))</f>
        <v>15.664945285752795</v>
      </c>
      <c r="M40" s="5">
        <f>E40/INDEX(T4:T7,MATCH(I40,R4:R7,0))</f>
        <v>20.025771281342767</v>
      </c>
      <c r="N40" s="5">
        <f>F40/INDEX(T4:T7,MATCH(I40,R4:R7,0))</f>
        <v>20.188607514402989</v>
      </c>
    </row>
    <row r="41" spans="1:14" x14ac:dyDescent="0.25">
      <c r="A41" s="1" t="s">
        <v>3</v>
      </c>
      <c r="B41" s="9">
        <v>751.67436907140541</v>
      </c>
      <c r="C41" s="9">
        <v>1165.4203644959832</v>
      </c>
      <c r="D41" s="9">
        <v>1339.414006153055</v>
      </c>
      <c r="E41" s="9">
        <v>1719.9531836087192</v>
      </c>
      <c r="F41" s="9">
        <v>1780.9103847067515</v>
      </c>
      <c r="G41" s="1"/>
      <c r="I41" t="s">
        <v>3</v>
      </c>
      <c r="J41" s="5">
        <f>B41/INDEX(T4:T7,MATCH(I41,R4:R7,0))</f>
        <v>8.1703735768631027</v>
      </c>
      <c r="K41" s="5">
        <f>C41/INDEX(T4:T7,MATCH(I41,R4:R7,0))</f>
        <v>12.667612657565035</v>
      </c>
      <c r="L41" s="5">
        <f>D41/INDEX(T4:T7,MATCH(I41,R4:R7,0))</f>
        <v>14.558847892967989</v>
      </c>
      <c r="M41" s="5">
        <f>E41/INDEX(T4:T7,MATCH(I41,R4:R7,0))</f>
        <v>18.695143300094774</v>
      </c>
      <c r="N41" s="5">
        <f>F41/INDEX(T4:T7,MATCH(I41,R4:R7,0))</f>
        <v>19.357721572899472</v>
      </c>
    </row>
    <row r="42" spans="1:14" x14ac:dyDescent="0.25">
      <c r="A42" s="1" t="s">
        <v>4</v>
      </c>
      <c r="B42" s="9">
        <v>783.40897729603466</v>
      </c>
      <c r="C42" s="9">
        <v>1226.3272380378471</v>
      </c>
      <c r="D42" s="9">
        <v>1390.4367556636864</v>
      </c>
      <c r="E42" s="9">
        <v>1810.4256705292446</v>
      </c>
      <c r="F42" s="9">
        <v>1802.2229149008663</v>
      </c>
      <c r="G42" s="1"/>
      <c r="I42" t="s">
        <v>4</v>
      </c>
      <c r="J42" s="5">
        <f>B42/INDEX(T4:T7,MATCH(I42,R4:R7,0))</f>
        <v>8.5153149706090723</v>
      </c>
      <c r="K42" s="5">
        <f>C42/INDEX(T4:T7,MATCH(I42,R4:R7,0))</f>
        <v>13.32964389171573</v>
      </c>
      <c r="L42" s="5">
        <f>D42/INDEX(T4:T7,MATCH(I42,R4:R7,0))</f>
        <v>15.113442996344418</v>
      </c>
      <c r="M42" s="5">
        <f>E42/INDEX(T4:T7,MATCH(I42,R4:R7,0))</f>
        <v>19.678539897057007</v>
      </c>
      <c r="N42" s="5">
        <f>F42/INDEX(T4:T7,MATCH(I42,R4:R7,0))</f>
        <v>19.589379509792025</v>
      </c>
    </row>
    <row r="43" spans="1:14" x14ac:dyDescent="0.25">
      <c r="A43" s="1" t="s">
        <v>5</v>
      </c>
      <c r="B43" s="9">
        <v>712.56952285852742</v>
      </c>
      <c r="C43" s="9">
        <v>1128.0852864395918</v>
      </c>
      <c r="D43" s="9">
        <v>1299.5133489382049</v>
      </c>
      <c r="E43" s="9">
        <v>1658.859677943414</v>
      </c>
      <c r="F43" s="9">
        <v>1668.4679288236277</v>
      </c>
      <c r="G43" s="1"/>
      <c r="I43" t="s">
        <v>5</v>
      </c>
      <c r="J43" s="5">
        <f>B43/INDEX(T4:T7,MATCH(I43,R4:R7,0))</f>
        <v>7.8304343171266746</v>
      </c>
      <c r="K43" s="5">
        <f>C43/INDEX(T4:T7,MATCH(I43,R4:R7,0))</f>
        <v>12.396541609226283</v>
      </c>
      <c r="L43" s="5">
        <f>D43/INDEX(T4:T7,MATCH(I43,R4:R7,0))</f>
        <v>14.280366471848405</v>
      </c>
      <c r="M43" s="5">
        <f>E43/INDEX(T4:T7,MATCH(I43,R4:R7,0))</f>
        <v>18.229227230147405</v>
      </c>
      <c r="N43" s="5">
        <f>F43/INDEX(T4:T7,MATCH(I43,R4:R7,0))</f>
        <v>18.334812404655249</v>
      </c>
    </row>
    <row r="44" spans="1:14" x14ac:dyDescent="0.25">
      <c r="G44" s="1"/>
    </row>
    <row r="45" spans="1:14" x14ac:dyDescent="0.25">
      <c r="G45" s="1"/>
    </row>
    <row r="46" spans="1:14" x14ac:dyDescent="0.25">
      <c r="G46" s="1"/>
    </row>
    <row r="47" spans="1:14" x14ac:dyDescent="0.25">
      <c r="C47" s="10" t="s">
        <v>15</v>
      </c>
      <c r="G47" s="1"/>
      <c r="J47" s="5"/>
      <c r="K47" s="7" t="str">
        <f>C47</f>
        <v>Pool - Gas not controlled</v>
      </c>
      <c r="L47" s="5"/>
      <c r="M47" s="5"/>
      <c r="N47" s="5"/>
    </row>
    <row r="48" spans="1:14" x14ac:dyDescent="0.25">
      <c r="A48" s="3" t="s">
        <v>6</v>
      </c>
      <c r="G48" s="1"/>
      <c r="I48" s="2" t="s">
        <v>6</v>
      </c>
      <c r="J48" s="5"/>
      <c r="K48" s="5"/>
      <c r="L48" s="5"/>
      <c r="M48" s="5"/>
      <c r="N48" s="5"/>
    </row>
    <row r="49" spans="1:14" x14ac:dyDescent="0.25">
      <c r="B49" s="9">
        <v>1</v>
      </c>
      <c r="C49" s="9">
        <v>2</v>
      </c>
      <c r="D49" s="9">
        <v>3</v>
      </c>
      <c r="E49" s="9">
        <v>4</v>
      </c>
      <c r="F49" s="9">
        <v>5</v>
      </c>
      <c r="G49" s="1"/>
      <c r="J49" s="5">
        <v>1</v>
      </c>
      <c r="K49" s="5">
        <v>2</v>
      </c>
      <c r="L49" s="5">
        <v>3</v>
      </c>
      <c r="M49" s="5">
        <v>4</v>
      </c>
      <c r="N49" s="5">
        <v>5</v>
      </c>
    </row>
    <row r="50" spans="1:14" x14ac:dyDescent="0.25">
      <c r="A50" s="1" t="s">
        <v>2</v>
      </c>
      <c r="B50" s="9">
        <v>1524.5813219192453</v>
      </c>
      <c r="C50" s="9">
        <v>1952.0181635980305</v>
      </c>
      <c r="D50" s="9">
        <v>2115.5944649658186</v>
      </c>
      <c r="E50" s="9">
        <v>2508.0688045689162</v>
      </c>
      <c r="F50" s="9">
        <v>2522.7240655443361</v>
      </c>
      <c r="G50" s="1"/>
      <c r="I50" t="s">
        <v>2</v>
      </c>
      <c r="J50" s="5">
        <f>B50/INDEX(T4:T7,MATCH(I50,R4:R7,0))</f>
        <v>16.939792465769393</v>
      </c>
      <c r="K50" s="5">
        <f>C50/INDEX(T4:T7,MATCH(I50,R4:R7,0))</f>
        <v>21.689090706644784</v>
      </c>
      <c r="L50" s="5">
        <f>D50/INDEX(T4:T7,MATCH(I50,R4:R7,0))</f>
        <v>23.506605166286874</v>
      </c>
      <c r="M50" s="5">
        <f>E50/INDEX(T4:T7,MATCH(I50,R4:R7,0))</f>
        <v>27.867431161876848</v>
      </c>
      <c r="N50" s="5">
        <f>F50/INDEX(T4:T7,MATCH(I50,R4:R7,0))</f>
        <v>28.030267394937066</v>
      </c>
    </row>
    <row r="51" spans="1:14" x14ac:dyDescent="0.25">
      <c r="A51" s="1" t="s">
        <v>3</v>
      </c>
      <c r="B51" s="9">
        <v>1296.0042142306265</v>
      </c>
      <c r="C51" s="9">
        <v>1709.7502096552043</v>
      </c>
      <c r="D51" s="9">
        <v>1883.7438513122761</v>
      </c>
      <c r="E51" s="9">
        <v>2264.2830287679403</v>
      </c>
      <c r="F51" s="9">
        <v>2325.2402298659727</v>
      </c>
      <c r="G51" s="1"/>
      <c r="I51" t="s">
        <v>3</v>
      </c>
      <c r="J51" s="5">
        <f>B51/INDEX(T4:T7,MATCH(I51,R4:R7,0))</f>
        <v>14.087002328593767</v>
      </c>
      <c r="K51" s="5">
        <f>C51/INDEX(T4:T7,MATCH(I51,R4:R7,0))</f>
        <v>18.5842414092957</v>
      </c>
      <c r="L51" s="5">
        <f>D51/INDEX(T4:T7,MATCH(I51,R4:R7,0))</f>
        <v>20.475476644698652</v>
      </c>
      <c r="M51" s="5">
        <f>E51/INDEX(T4:T7,MATCH(I51,R4:R7,0))</f>
        <v>24.611772051825437</v>
      </c>
      <c r="N51" s="5">
        <f>F51/INDEX(T4:T7,MATCH(I51,R4:R7,0))</f>
        <v>25.274350324630138</v>
      </c>
    </row>
    <row r="52" spans="1:14" x14ac:dyDescent="0.25">
      <c r="A52" s="1" t="s">
        <v>4</v>
      </c>
      <c r="B52" s="9">
        <v>1239.7786500777277</v>
      </c>
      <c r="C52" s="9">
        <v>1682.6969108195401</v>
      </c>
      <c r="D52" s="9">
        <v>1846.8064284453794</v>
      </c>
      <c r="E52" s="9">
        <v>2266.7953433109378</v>
      </c>
      <c r="F52" s="9">
        <v>2258.5925876825595</v>
      </c>
      <c r="G52" s="1"/>
      <c r="I52" t="s">
        <v>4</v>
      </c>
      <c r="J52" s="5">
        <f>B52/INDEX(T4:T7,MATCH(I52,R4:R7,0))</f>
        <v>13.475854892149213</v>
      </c>
      <c r="K52" s="5">
        <f>C52/INDEX(T4:T7,MATCH(I52,R4:R7,0))</f>
        <v>18.290183813255872</v>
      </c>
      <c r="L52" s="5">
        <f>D52/INDEX(T4:T7,MATCH(I52,R4:R7,0))</f>
        <v>20.07398291788456</v>
      </c>
      <c r="M52" s="5">
        <f>E52/INDEX(T4:T7,MATCH(I52,R4:R7,0))</f>
        <v>24.63907981859715</v>
      </c>
      <c r="N52" s="5">
        <f>F52/INDEX(T4:T7,MATCH(I52,R4:R7,0))</f>
        <v>24.549919431332167</v>
      </c>
    </row>
    <row r="53" spans="1:14" x14ac:dyDescent="0.25">
      <c r="A53" s="1" t="s">
        <v>5</v>
      </c>
      <c r="B53" s="9">
        <v>1232.3758015649676</v>
      </c>
      <c r="C53" s="9">
        <v>1647.8915651460318</v>
      </c>
      <c r="D53" s="9">
        <v>1819.3196276446452</v>
      </c>
      <c r="E53" s="9">
        <v>2178.6659566498538</v>
      </c>
      <c r="F53" s="9">
        <v>2188.274207530068</v>
      </c>
      <c r="G53" s="1"/>
      <c r="I53" t="s">
        <v>5</v>
      </c>
      <c r="J53" s="5">
        <f>B53/INDEX(T4:T7,MATCH(I53,R4:R7,0))</f>
        <v>13.542591225988655</v>
      </c>
      <c r="K53" s="5">
        <f>C53/INDEX(T4:T7,MATCH(I53,R4:R7,0))</f>
        <v>18.108698518088261</v>
      </c>
      <c r="L53" s="5">
        <f>D53/INDEX(T4:T7,MATCH(I53,R4:R7,0))</f>
        <v>19.992523380710388</v>
      </c>
      <c r="M53" s="5">
        <f>E53/INDEX(T4:T7,MATCH(I53,R4:R7,0))</f>
        <v>23.941384139009383</v>
      </c>
      <c r="N53" s="5">
        <f>F53/INDEX(T4:T7,MATCH(I53,R4:R7,0))</f>
        <v>24.046969313517231</v>
      </c>
    </row>
    <row r="60" spans="1:14" x14ac:dyDescent="0.25">
      <c r="J60" s="4"/>
      <c r="K60" s="4"/>
      <c r="L60" s="4"/>
      <c r="M60" s="4"/>
      <c r="N60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zoomScale="85" zoomScaleNormal="85" workbookViewId="0">
      <selection activeCell="K5" sqref="K5"/>
    </sheetView>
  </sheetViews>
  <sheetFormatPr defaultColWidth="10" defaultRowHeight="15" x14ac:dyDescent="0.25"/>
  <cols>
    <col min="1" max="1" width="10" style="1"/>
    <col min="2" max="7" width="10" style="9"/>
    <col min="8" max="8" width="10" style="1"/>
    <col min="9" max="9" width="23.42578125" customWidth="1"/>
    <col min="10" max="18" width="9.140625"/>
    <col min="19" max="19" width="10.28515625" bestFit="1" customWidth="1"/>
    <col min="20" max="20" width="9.140625"/>
    <col min="21" max="16384" width="10" style="1"/>
  </cols>
  <sheetData>
    <row r="1" spans="1:20" x14ac:dyDescent="0.25">
      <c r="C1" s="10" t="s">
        <v>1</v>
      </c>
      <c r="G1" s="1"/>
      <c r="J1" s="5"/>
      <c r="K1" s="6" t="s">
        <v>1</v>
      </c>
      <c r="L1" s="5"/>
      <c r="M1" s="5"/>
      <c r="N1" s="5"/>
    </row>
    <row r="2" spans="1:20" x14ac:dyDescent="0.25">
      <c r="C2" s="11" t="s">
        <v>7</v>
      </c>
      <c r="G2" s="1"/>
      <c r="J2" s="5"/>
      <c r="K2" s="7" t="str">
        <f>C2</f>
        <v>Neither gas nor pool</v>
      </c>
      <c r="L2" s="5"/>
      <c r="M2" s="5"/>
      <c r="N2" s="5"/>
    </row>
    <row r="3" spans="1:20" x14ac:dyDescent="0.25">
      <c r="A3" s="3" t="s">
        <v>6</v>
      </c>
      <c r="G3" s="1"/>
      <c r="I3" s="2" t="s">
        <v>6</v>
      </c>
      <c r="J3" s="5"/>
      <c r="K3" s="5"/>
      <c r="L3" s="5"/>
      <c r="M3" s="5"/>
      <c r="N3" s="5"/>
    </row>
    <row r="4" spans="1:20" x14ac:dyDescent="0.25">
      <c r="B4" s="9">
        <v>1</v>
      </c>
      <c r="C4" s="9">
        <v>2</v>
      </c>
      <c r="D4" s="9">
        <v>3</v>
      </c>
      <c r="E4" s="9">
        <v>4</v>
      </c>
      <c r="F4" s="9">
        <v>5</v>
      </c>
      <c r="G4" s="1"/>
      <c r="J4" s="5">
        <v>1</v>
      </c>
      <c r="K4" s="5">
        <v>2</v>
      </c>
      <c r="L4" s="5">
        <v>3</v>
      </c>
      <c r="M4" s="5">
        <v>4</v>
      </c>
      <c r="N4" s="5">
        <v>5</v>
      </c>
      <c r="Q4" t="s">
        <v>16</v>
      </c>
      <c r="R4" t="s">
        <v>17</v>
      </c>
      <c r="S4" s="13">
        <v>41609</v>
      </c>
      <c r="T4">
        <f>_xlfn.DAYS(S5,S4)</f>
        <v>90</v>
      </c>
    </row>
    <row r="5" spans="1:20" x14ac:dyDescent="0.25">
      <c r="A5" s="1" t="s">
        <v>2</v>
      </c>
      <c r="B5" s="9">
        <v>929.67485853440542</v>
      </c>
      <c r="C5" s="9">
        <v>1400.3617234245362</v>
      </c>
      <c r="D5" s="9">
        <v>1550.6193967464817</v>
      </c>
      <c r="E5" s="9">
        <v>1942.5342124424919</v>
      </c>
      <c r="F5" s="9">
        <v>2087.5381724391073</v>
      </c>
      <c r="G5" s="1"/>
      <c r="I5" t="s">
        <v>2</v>
      </c>
      <c r="J5" s="5">
        <f>B5/INDEX(T4:T7,MATCH(I5,R4:R7,0))</f>
        <v>10.329720650382283</v>
      </c>
      <c r="K5" s="5">
        <f>C5/INDEX(T4:T7,MATCH(I5,R4:R7,0))</f>
        <v>15.559574704717068</v>
      </c>
      <c r="L5" s="5">
        <f>D5/INDEX(T4:T7,MATCH(I5,R4:R7,0))</f>
        <v>17.229104408294241</v>
      </c>
      <c r="M5" s="5">
        <f>E5/INDEX(T4:T7,MATCH(I5,R4:R7,0))</f>
        <v>21.583713471583245</v>
      </c>
      <c r="N5" s="5">
        <f>F5/INDEX(T4:T7,MATCH(I5,R4:R7,0))</f>
        <v>23.194868582656746</v>
      </c>
      <c r="R5" s="13" t="s">
        <v>18</v>
      </c>
      <c r="S5" s="13">
        <v>41699</v>
      </c>
      <c r="T5">
        <f t="shared" ref="T5:T7" si="0">_xlfn.DAYS(S6,S5)</f>
        <v>92</v>
      </c>
    </row>
    <row r="6" spans="1:20" x14ac:dyDescent="0.25">
      <c r="A6" s="1" t="s">
        <v>3</v>
      </c>
      <c r="B6" s="9">
        <v>873.36623784476967</v>
      </c>
      <c r="C6" s="9">
        <v>1335.1427563824871</v>
      </c>
      <c r="D6" s="9">
        <v>1528.5596300182826</v>
      </c>
      <c r="E6" s="9">
        <v>1926.752733967742</v>
      </c>
      <c r="F6" s="9">
        <v>2109.1921047072801</v>
      </c>
      <c r="G6" s="1"/>
      <c r="I6" t="s">
        <v>3</v>
      </c>
      <c r="J6" s="5">
        <f>B6/INDEX(T4:T7,MATCH(I6,R4:R7,0))</f>
        <v>9.4931112809214095</v>
      </c>
      <c r="K6" s="5">
        <f>C6/INDEX(T4:T7,MATCH(I6,R4:R7,0))</f>
        <v>14.512421265027033</v>
      </c>
      <c r="L6" s="5">
        <f>D6/INDEX(T4:T7,MATCH(I6,R4:R7,0))</f>
        <v>16.614778587155246</v>
      </c>
      <c r="M6" s="5">
        <f>E6/INDEX(T4:T7,MATCH(I6,R4:R7,0))</f>
        <v>20.942964499649371</v>
      </c>
      <c r="N6" s="5">
        <f>F6/INDEX(T4:T7,MATCH(I6,R4:R7,0))</f>
        <v>22.926001138122611</v>
      </c>
      <c r="R6" s="13" t="s">
        <v>19</v>
      </c>
      <c r="S6" s="13">
        <v>41791</v>
      </c>
      <c r="T6">
        <f t="shared" si="0"/>
        <v>92</v>
      </c>
    </row>
    <row r="7" spans="1:20" x14ac:dyDescent="0.25">
      <c r="A7" s="1" t="s">
        <v>4</v>
      </c>
      <c r="B7" s="9">
        <v>886.69521461224474</v>
      </c>
      <c r="C7" s="9">
        <v>1385.0401579141253</v>
      </c>
      <c r="D7" s="9">
        <v>1547.4773458939412</v>
      </c>
      <c r="E7" s="9">
        <v>2003.0379987928538</v>
      </c>
      <c r="F7" s="9">
        <v>2083.2573765955535</v>
      </c>
      <c r="G7" s="1"/>
      <c r="I7" t="s">
        <v>4</v>
      </c>
      <c r="J7" s="5">
        <f>B7/INDEX(T4:T7,MATCH(I7,R4:R7,0))</f>
        <v>9.637991463176574</v>
      </c>
      <c r="K7" s="5">
        <f>C7/INDEX(T4:T7,MATCH(I7,R4:R7,0))</f>
        <v>15.054784325153536</v>
      </c>
      <c r="L7" s="5">
        <f>D7/INDEX(T4:T7,MATCH(I7,R4:R7,0))</f>
        <v>16.820405933629797</v>
      </c>
      <c r="M7" s="5">
        <f>E7/INDEX(T4:T7,MATCH(I7,R4:R7,0))</f>
        <v>21.77215216079189</v>
      </c>
      <c r="N7" s="5">
        <f>F7/INDEX(T4:T7,MATCH(I7,R4:R7,0))</f>
        <v>22.644101919516885</v>
      </c>
      <c r="R7" s="13" t="s">
        <v>20</v>
      </c>
      <c r="S7" s="13">
        <v>41883</v>
      </c>
      <c r="T7">
        <f t="shared" si="0"/>
        <v>91</v>
      </c>
    </row>
    <row r="8" spans="1:20" x14ac:dyDescent="0.25">
      <c r="A8" s="1" t="s">
        <v>5</v>
      </c>
      <c r="B8" s="9">
        <v>810.12306384444287</v>
      </c>
      <c r="C8" s="9">
        <v>1285.028136585536</v>
      </c>
      <c r="D8" s="9">
        <v>1430.7404896493529</v>
      </c>
      <c r="E8" s="9">
        <v>1803.3782067430677</v>
      </c>
      <c r="F8" s="9">
        <v>1930.4153188687815</v>
      </c>
      <c r="G8" s="1"/>
      <c r="I8" t="s">
        <v>5</v>
      </c>
      <c r="J8" s="5">
        <f>B8/INDEX(T4:T7,MATCH(I8,R4:R7,0))</f>
        <v>8.9024512510378333</v>
      </c>
      <c r="K8" s="5">
        <f>C8/INDEX(T4:T7,MATCH(I8,R4:R7,0))</f>
        <v>14.121188314126769</v>
      </c>
      <c r="L8" s="5">
        <f>D8/INDEX(T4:T7,MATCH(I8,R4:R7,0))</f>
        <v>15.722422963179701</v>
      </c>
      <c r="M8" s="5">
        <f>E8/INDEX(T4:T7,MATCH(I8,R4:R7,0))</f>
        <v>19.817342931242504</v>
      </c>
      <c r="N8" s="5">
        <f>F8/INDEX(T4:T7,MATCH(I8,R4:R7,0))</f>
        <v>21.213355152404191</v>
      </c>
      <c r="R8" s="13"/>
      <c r="S8" s="14">
        <v>41974</v>
      </c>
      <c r="T8">
        <f>SUM(T4:T7)</f>
        <v>365</v>
      </c>
    </row>
    <row r="9" spans="1:20" x14ac:dyDescent="0.25">
      <c r="G9" s="1"/>
      <c r="J9" s="5"/>
      <c r="K9" s="5"/>
      <c r="L9" s="5"/>
      <c r="M9" s="5"/>
      <c r="N9" s="5"/>
      <c r="R9" s="14"/>
    </row>
    <row r="10" spans="1:20" x14ac:dyDescent="0.25">
      <c r="C10" s="10" t="s">
        <v>8</v>
      </c>
      <c r="G10" s="1"/>
      <c r="J10" s="5"/>
      <c r="K10" s="7" t="str">
        <f>C10</f>
        <v>Gas but no pool</v>
      </c>
      <c r="L10" s="5"/>
      <c r="M10" s="5"/>
      <c r="N10" s="5"/>
    </row>
    <row r="11" spans="1:20" x14ac:dyDescent="0.25">
      <c r="A11" s="3" t="s">
        <v>6</v>
      </c>
      <c r="G11" s="1"/>
      <c r="I11" s="2" t="s">
        <v>6</v>
      </c>
      <c r="J11" s="5"/>
      <c r="K11" s="5"/>
      <c r="L11" s="5"/>
      <c r="M11" s="5"/>
      <c r="N11" s="5"/>
    </row>
    <row r="12" spans="1:20" x14ac:dyDescent="0.25"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1"/>
      <c r="J12" s="5">
        <v>1</v>
      </c>
      <c r="K12" s="5">
        <v>2</v>
      </c>
      <c r="L12" s="5">
        <v>3</v>
      </c>
      <c r="M12" s="5">
        <v>4</v>
      </c>
      <c r="N12" s="5">
        <v>5</v>
      </c>
    </row>
    <row r="13" spans="1:20" x14ac:dyDescent="0.25">
      <c r="A13" s="1" t="s">
        <v>2</v>
      </c>
      <c r="B13" s="9">
        <v>636.06105723762062</v>
      </c>
      <c r="C13" s="9">
        <v>1188.6915484614226</v>
      </c>
      <c r="D13" s="9">
        <v>1588.9937976007541</v>
      </c>
      <c r="E13" s="9">
        <v>2283.0686372106343</v>
      </c>
      <c r="F13" s="9">
        <v>1455.7991251628773</v>
      </c>
      <c r="G13" s="1"/>
      <c r="I13" t="s">
        <v>2</v>
      </c>
      <c r="J13" s="5">
        <f>B13/INDEX(T4:T7,MATCH(I13,R4:R7,0))</f>
        <v>7.0673450804180069</v>
      </c>
      <c r="K13" s="5">
        <f>C13/INDEX(T4:T7,MATCH(I13,R4:R7,0))</f>
        <v>13.207683871793584</v>
      </c>
      <c r="L13" s="5">
        <f>D13/INDEX(T4:T7,MATCH(I13,R4:R7,0))</f>
        <v>17.65548664000838</v>
      </c>
      <c r="M13" s="5">
        <f>E13/INDEX(T4:T7,MATCH(I13,R4:R7,0))</f>
        <v>25.36742930234038</v>
      </c>
      <c r="N13" s="5">
        <f>F13/INDEX(T4:T7,MATCH(I13,R4:R7,0))</f>
        <v>16.17554583514308</v>
      </c>
    </row>
    <row r="14" spans="1:20" x14ac:dyDescent="0.25">
      <c r="A14" s="1" t="s">
        <v>3</v>
      </c>
      <c r="B14" s="9">
        <v>504.37066833791965</v>
      </c>
      <c r="C14" s="9">
        <v>1067.083517225655</v>
      </c>
      <c r="D14" s="9">
        <v>1298.3652657099119</v>
      </c>
      <c r="E14" s="9">
        <v>1903.6680333310176</v>
      </c>
      <c r="F14" s="9">
        <v>1206.9985507677227</v>
      </c>
      <c r="G14" s="1"/>
      <c r="I14" t="s">
        <v>3</v>
      </c>
      <c r="J14" s="5">
        <f>B14/INDEX(T4:T7,MATCH(I14,R4:R7,0))</f>
        <v>5.4822898732382574</v>
      </c>
      <c r="K14" s="5">
        <f>C14/INDEX(T4:T7,MATCH(I14,R4:R7,0))</f>
        <v>11.598733882887554</v>
      </c>
      <c r="L14" s="5">
        <f>D14/INDEX(T4:T7,MATCH(I14,R4:R7,0))</f>
        <v>14.112665931629477</v>
      </c>
      <c r="M14" s="5">
        <f>E14/INDEX(T4:T7,MATCH(I14,R4:R7,0))</f>
        <v>20.69204384055454</v>
      </c>
      <c r="N14" s="5">
        <f>F14/INDEX(T4:T7,MATCH(I14,R4:R7,0))</f>
        <v>13.119549464866552</v>
      </c>
    </row>
    <row r="15" spans="1:20" x14ac:dyDescent="0.25">
      <c r="A15" s="1" t="s">
        <v>4</v>
      </c>
      <c r="B15" s="9">
        <v>511.81958359289416</v>
      </c>
      <c r="C15" s="9">
        <v>971.45384436243705</v>
      </c>
      <c r="D15" s="9">
        <v>1302.9136098277979</v>
      </c>
      <c r="E15" s="9">
        <v>1780.5866524969704</v>
      </c>
      <c r="F15" s="9">
        <v>1166.1843305814489</v>
      </c>
      <c r="G15" s="1"/>
      <c r="I15" t="s">
        <v>4</v>
      </c>
      <c r="J15" s="5">
        <f>B15/INDEX(T4:T7,MATCH(I15,R4:R7,0))</f>
        <v>5.5632563434010232</v>
      </c>
      <c r="K15" s="5">
        <f>C15/INDEX(T4:T7,MATCH(I15,R4:R7,0))</f>
        <v>10.559280916983012</v>
      </c>
      <c r="L15" s="5">
        <f>D15/INDEX(T4:T7,MATCH(I15,R4:R7,0))</f>
        <v>14.162104454649977</v>
      </c>
      <c r="M15" s="5">
        <f>E15/INDEX(T4:T7,MATCH(I15,R4:R7,0))</f>
        <v>19.354202744532287</v>
      </c>
      <c r="N15" s="5">
        <f>F15/INDEX(T4:T7,MATCH(I15,R4:R7,0))</f>
        <v>12.675916636754879</v>
      </c>
    </row>
    <row r="16" spans="1:20" x14ac:dyDescent="0.25">
      <c r="A16" s="1" t="s">
        <v>5</v>
      </c>
      <c r="B16" s="9">
        <v>536.54680326196922</v>
      </c>
      <c r="C16" s="9">
        <v>939.28090615305575</v>
      </c>
      <c r="D16" s="9">
        <v>1448.5744662751365</v>
      </c>
      <c r="E16" s="9">
        <v>1996.3584524214441</v>
      </c>
      <c r="F16" s="9">
        <v>1239.1812985525978</v>
      </c>
      <c r="G16" s="1"/>
      <c r="I16" t="s">
        <v>5</v>
      </c>
      <c r="J16" s="5">
        <f>B16/INDEX(T4:T7,MATCH(I16,R4:R7,0))</f>
        <v>5.8961187171644971</v>
      </c>
      <c r="K16" s="5">
        <f>C16/INDEX(T4:T7,MATCH(I16,R4:R7,0))</f>
        <v>10.321768199484129</v>
      </c>
      <c r="L16" s="5">
        <f>D16/INDEX(T4:T7,MATCH(I16,R4:R7,0))</f>
        <v>15.918400728298204</v>
      </c>
      <c r="M16" s="5">
        <f>E16/INDEX(T4:T7,MATCH(I16,R4:R7,0))</f>
        <v>21.93800497166422</v>
      </c>
      <c r="N16" s="5">
        <f>F16/INDEX(T4:T7,MATCH(I16,R4:R7,0))</f>
        <v>13.617376907171405</v>
      </c>
    </row>
    <row r="17" spans="1:14" x14ac:dyDescent="0.25">
      <c r="G17" s="1"/>
      <c r="J17" s="5"/>
      <c r="K17" s="5"/>
      <c r="L17" s="5"/>
      <c r="M17" s="5"/>
      <c r="N17" s="5"/>
    </row>
    <row r="18" spans="1:14" x14ac:dyDescent="0.25">
      <c r="C18" s="10" t="s">
        <v>9</v>
      </c>
      <c r="G18" s="1"/>
      <c r="J18" s="5"/>
      <c r="K18" s="7" t="str">
        <f>C18</f>
        <v>Pool but no gas</v>
      </c>
      <c r="L18" s="5"/>
      <c r="M18" s="5"/>
      <c r="N18" s="5"/>
    </row>
    <row r="19" spans="1:14" x14ac:dyDescent="0.25">
      <c r="A19" s="3" t="s">
        <v>6</v>
      </c>
      <c r="G19" s="1"/>
      <c r="I19" s="2" t="s">
        <v>6</v>
      </c>
      <c r="J19" s="5"/>
      <c r="K19" s="5"/>
      <c r="L19" s="5"/>
      <c r="M19" s="5"/>
      <c r="N19" s="5"/>
    </row>
    <row r="20" spans="1:14" x14ac:dyDescent="0.25"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1"/>
      <c r="J20" s="5">
        <v>1</v>
      </c>
      <c r="K20" s="5">
        <v>2</v>
      </c>
      <c r="L20" s="5">
        <v>3</v>
      </c>
      <c r="M20" s="5">
        <v>4</v>
      </c>
      <c r="N20" s="5">
        <v>5</v>
      </c>
    </row>
    <row r="21" spans="1:14" x14ac:dyDescent="0.25">
      <c r="A21" s="1" t="s">
        <v>2</v>
      </c>
      <c r="B21" s="9">
        <v>1694.6779827880384</v>
      </c>
      <c r="C21" s="9">
        <v>2165.3648476781696</v>
      </c>
      <c r="D21" s="9">
        <v>2315.6225210001144</v>
      </c>
      <c r="E21" s="9">
        <v>2707.5373366961248</v>
      </c>
      <c r="F21" s="9">
        <v>2852.5412966927402</v>
      </c>
      <c r="G21" s="1"/>
      <c r="I21" t="s">
        <v>2</v>
      </c>
      <c r="J21" s="5">
        <f>B21/INDEX(T4:T7,MATCH(I21,R4:R7,0))</f>
        <v>18.829755364311538</v>
      </c>
      <c r="K21" s="5">
        <f>C21/INDEX(T4:T7,MATCH(I21,R4:R7,0))</f>
        <v>24.059609418646328</v>
      </c>
      <c r="L21" s="5">
        <f>D21/INDEX(T4:T7,MATCH(I21,R4:R7,0))</f>
        <v>25.729139122223494</v>
      </c>
      <c r="M21" s="5">
        <f>E21/INDEX(T4:T7,MATCH(I21,R4:R7,0))</f>
        <v>30.083748185512498</v>
      </c>
      <c r="N21" s="5">
        <f>F21/INDEX(T4:T7,MATCH(I21,R4:R7,0))</f>
        <v>31.694903296586002</v>
      </c>
    </row>
    <row r="22" spans="1:14" x14ac:dyDescent="0.25">
      <c r="A22" s="1" t="s">
        <v>3</v>
      </c>
      <c r="B22" s="9">
        <v>1462.9294368499268</v>
      </c>
      <c r="C22" s="9">
        <v>1924.7059553876438</v>
      </c>
      <c r="D22" s="9">
        <v>2118.1228290234394</v>
      </c>
      <c r="E22" s="9">
        <v>2516.3159329728987</v>
      </c>
      <c r="F22" s="9">
        <v>2698.7553037124371</v>
      </c>
      <c r="G22" s="1"/>
      <c r="I22" t="s">
        <v>3</v>
      </c>
      <c r="J22" s="5">
        <f>B22/INDEX(T4:T7,MATCH(I22,R4:R7,0))</f>
        <v>15.901406922281813</v>
      </c>
      <c r="K22" s="5">
        <f>C22/INDEX(T4:T7,MATCH(I22,R4:R7,0))</f>
        <v>20.920716906387433</v>
      </c>
      <c r="L22" s="5">
        <f>D22/INDEX(T4:T7,MATCH(I22,R4:R7,0))</f>
        <v>23.023074228515647</v>
      </c>
      <c r="M22" s="5">
        <f>E22/INDEX(T4:T7,MATCH(I22,R4:R7,0))</f>
        <v>27.351260141009767</v>
      </c>
      <c r="N22" s="5">
        <f>F22/INDEX(T4:T7,MATCH(I22,R4:R7,0))</f>
        <v>29.334296779483012</v>
      </c>
    </row>
    <row r="23" spans="1:14" x14ac:dyDescent="0.25">
      <c r="A23" s="1" t="s">
        <v>4</v>
      </c>
      <c r="B23" s="9">
        <v>1358.1199152700763</v>
      </c>
      <c r="C23" s="9">
        <v>1856.4648585719569</v>
      </c>
      <c r="D23" s="9">
        <v>2018.9020465517729</v>
      </c>
      <c r="E23" s="9">
        <v>2474.4626994506852</v>
      </c>
      <c r="F23" s="9">
        <v>2554.6820772533852</v>
      </c>
      <c r="G23" s="1"/>
      <c r="I23" t="s">
        <v>4</v>
      </c>
      <c r="J23" s="5">
        <f>B23/INDEX(T4:T7,MATCH(I23,R4:R7,0))</f>
        <v>14.762172992066047</v>
      </c>
      <c r="K23" s="5">
        <f>C23/INDEX(T4:T7,MATCH(I23,R4:R7,0))</f>
        <v>20.17896585404301</v>
      </c>
      <c r="L23" s="5">
        <f>D23/INDEX(T4:T7,MATCH(I23,R4:R7,0))</f>
        <v>21.944587462519269</v>
      </c>
      <c r="M23" s="5">
        <f>E23/INDEX(T4:T7,MATCH(I23,R4:R7,0))</f>
        <v>26.896333689681363</v>
      </c>
      <c r="N23" s="5">
        <f>F23/INDEX(T4:T7,MATCH(I23,R4:R7,0))</f>
        <v>27.768283448406361</v>
      </c>
    </row>
    <row r="24" spans="1:14" x14ac:dyDescent="0.25">
      <c r="A24" s="1" t="s">
        <v>5</v>
      </c>
      <c r="B24" s="9">
        <v>1363.6419095350523</v>
      </c>
      <c r="C24" s="9">
        <v>1838.5469822761454</v>
      </c>
      <c r="D24" s="9">
        <v>1984.2593353399625</v>
      </c>
      <c r="E24" s="9">
        <v>2356.8970524336773</v>
      </c>
      <c r="F24" s="9">
        <v>2483.9341645593909</v>
      </c>
      <c r="G24" s="1"/>
      <c r="I24" t="s">
        <v>5</v>
      </c>
      <c r="J24" s="5">
        <f>B24/INDEX(T4:T7,MATCH(I24,R4:R7,0))</f>
        <v>14.985075928956618</v>
      </c>
      <c r="K24" s="5">
        <f>C24/INDEX(T4:T7,MATCH(I24,R4:R7,0))</f>
        <v>20.203812992045552</v>
      </c>
      <c r="L24" s="5">
        <f>D24/INDEX(T4:T7,MATCH(I24,R4:R7,0))</f>
        <v>21.80504764109849</v>
      </c>
      <c r="M24" s="5">
        <f>E24/INDEX(T4:T7,MATCH(I24,R4:R7,0))</f>
        <v>25.89996760916129</v>
      </c>
      <c r="N24" s="5">
        <f>F24/INDEX(T4:T7,MATCH(I24,R4:R7,0))</f>
        <v>27.295979830322977</v>
      </c>
    </row>
    <row r="25" spans="1:14" x14ac:dyDescent="0.25">
      <c r="G25" s="1"/>
      <c r="J25" s="5"/>
      <c r="K25" s="5"/>
      <c r="L25" s="5"/>
      <c r="M25" s="5"/>
      <c r="N25" s="5"/>
    </row>
    <row r="26" spans="1:14" x14ac:dyDescent="0.25">
      <c r="C26" s="10" t="s">
        <v>10</v>
      </c>
      <c r="G26" s="1"/>
      <c r="J26" s="5"/>
      <c r="K26" s="7" t="str">
        <f>C26</f>
        <v>Both pool and gas</v>
      </c>
      <c r="L26" s="5"/>
      <c r="M26" s="5"/>
      <c r="N26" s="5"/>
    </row>
    <row r="27" spans="1:14" x14ac:dyDescent="0.25">
      <c r="A27" s="1" t="s">
        <v>6</v>
      </c>
      <c r="G27" s="1"/>
      <c r="I27" s="2" t="s">
        <v>6</v>
      </c>
      <c r="J27" s="5"/>
      <c r="K27" s="5"/>
      <c r="L27" s="5"/>
      <c r="M27" s="5"/>
      <c r="N27" s="5"/>
    </row>
    <row r="28" spans="1:14" x14ac:dyDescent="0.25"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1"/>
      <c r="J28" s="5">
        <v>1</v>
      </c>
      <c r="K28" s="5">
        <v>2</v>
      </c>
      <c r="L28" s="5">
        <v>3</v>
      </c>
      <c r="M28" s="5">
        <v>4</v>
      </c>
      <c r="N28" s="5">
        <v>5</v>
      </c>
    </row>
    <row r="29" spans="1:14" x14ac:dyDescent="0.25">
      <c r="A29" s="1" t="s">
        <v>2</v>
      </c>
      <c r="B29" s="9">
        <v>1401.0641814912535</v>
      </c>
      <c r="C29" s="9">
        <v>1953.6946727150555</v>
      </c>
      <c r="D29" s="9">
        <v>2353.996921854387</v>
      </c>
      <c r="E29" s="9">
        <v>3048.0717614642672</v>
      </c>
      <c r="F29" s="9">
        <v>2220.8022494165102</v>
      </c>
      <c r="G29" s="1"/>
      <c r="I29" t="s">
        <v>2</v>
      </c>
      <c r="J29" s="5">
        <f>B29/INDEX(T4:T7,MATCH(I29,R4:R7,0))</f>
        <v>15.567379794347261</v>
      </c>
      <c r="K29" s="5">
        <f>C29/INDEX(T4:T7,MATCH(I29,R4:R7,0))</f>
        <v>21.707718585722837</v>
      </c>
      <c r="L29" s="5">
        <f>D29/INDEX(T4:T7,MATCH(I29,R4:R7,0))</f>
        <v>26.155521353937633</v>
      </c>
      <c r="M29" s="5">
        <f>E29/INDEX(T4:T7,MATCH(I29,R4:R7,0))</f>
        <v>33.867464016269636</v>
      </c>
      <c r="N29" s="5">
        <f>F29/INDEX(T4:T7,MATCH(I29,R4:R7,0))</f>
        <v>24.675580549072336</v>
      </c>
    </row>
    <row r="30" spans="1:14" x14ac:dyDescent="0.25">
      <c r="A30" s="1" t="s">
        <v>3</v>
      </c>
      <c r="B30" s="9">
        <v>1093.9338673430766</v>
      </c>
      <c r="C30" s="9">
        <v>1656.6467162308118</v>
      </c>
      <c r="D30" s="9">
        <v>1887.9284647150689</v>
      </c>
      <c r="E30" s="9">
        <v>2493.2312323361743</v>
      </c>
      <c r="F30" s="9">
        <v>1796.5617497728797</v>
      </c>
      <c r="G30" s="1"/>
      <c r="I30" t="s">
        <v>3</v>
      </c>
      <c r="J30" s="5">
        <f>B30/INDEX(T4:T7,MATCH(I30,R4:R7,0))</f>
        <v>11.890585514598659</v>
      </c>
      <c r="K30" s="5">
        <f>C30/INDEX(T4:T7,MATCH(I30,R4:R7,0))</f>
        <v>18.007029524247955</v>
      </c>
      <c r="L30" s="5">
        <f>D30/INDEX(T4:T7,MATCH(I30,R4:R7,0))</f>
        <v>20.520961572989879</v>
      </c>
      <c r="M30" s="5">
        <f>E30/INDEX(T4:T7,MATCH(I30,R4:R7,0))</f>
        <v>27.10033948191494</v>
      </c>
      <c r="N30" s="5">
        <f>F30/INDEX(T4:T7,MATCH(I30,R4:R7,0))</f>
        <v>19.527845106226952</v>
      </c>
    </row>
    <row r="31" spans="1:14" x14ac:dyDescent="0.25">
      <c r="A31" s="1" t="s">
        <v>4</v>
      </c>
      <c r="B31" s="9">
        <v>983.24428425072563</v>
      </c>
      <c r="C31" s="9">
        <v>1442.8785450202683</v>
      </c>
      <c r="D31" s="9">
        <v>1774.3383104856293</v>
      </c>
      <c r="E31" s="9">
        <v>2252.0113531548018</v>
      </c>
      <c r="F31" s="9">
        <v>1637.6090312392803</v>
      </c>
      <c r="G31" s="1"/>
      <c r="I31" t="s">
        <v>4</v>
      </c>
      <c r="J31" s="5">
        <f>B31/INDEX(T4:T7,MATCH(I31,R4:R7,0))</f>
        <v>10.687437872290497</v>
      </c>
      <c r="K31" s="5">
        <f>C31/INDEX(T4:T7,MATCH(I31,R4:R7,0))</f>
        <v>15.683462445872483</v>
      </c>
      <c r="L31" s="5">
        <f>D31/INDEX(T4:T7,MATCH(I31,R4:R7,0))</f>
        <v>19.28628598353945</v>
      </c>
      <c r="M31" s="5">
        <f>E31/INDEX(T4:T7,MATCH(I31,R4:R7,0))</f>
        <v>24.47838427342176</v>
      </c>
      <c r="N31" s="5">
        <f>F31/INDEX(T4:T7,MATCH(I31,R4:R7,0))</f>
        <v>17.80009816564435</v>
      </c>
    </row>
    <row r="32" spans="1:14" x14ac:dyDescent="0.25">
      <c r="A32" s="1" t="s">
        <v>5</v>
      </c>
      <c r="B32" s="9">
        <v>1090.0656489525788</v>
      </c>
      <c r="C32" s="9">
        <v>1492.799751843665</v>
      </c>
      <c r="D32" s="9">
        <v>2002.0933119657459</v>
      </c>
      <c r="E32" s="9">
        <v>2549.8772981120537</v>
      </c>
      <c r="F32" s="9">
        <v>1792.7001442432072</v>
      </c>
      <c r="G32" s="1"/>
      <c r="I32" t="s">
        <v>5</v>
      </c>
      <c r="J32" s="5">
        <f>B32/INDEX(T4:T7,MATCH(I32,R4:R7,0))</f>
        <v>11.978743395083283</v>
      </c>
      <c r="K32" s="5">
        <f>C32/INDEX(T4:T7,MATCH(I32,R4:R7,0))</f>
        <v>16.404392877402913</v>
      </c>
      <c r="L32" s="5">
        <f>D32/INDEX(T4:T7,MATCH(I32,R4:R7,0))</f>
        <v>22.001025406216989</v>
      </c>
      <c r="M32" s="5">
        <f>E32/INDEX(T4:T7,MATCH(I32,R4:R7,0))</f>
        <v>28.020629649583007</v>
      </c>
      <c r="N32" s="5">
        <f>F32/INDEX(T4:T7,MATCH(I32,R4:R7,0))</f>
        <v>19.700001585090188</v>
      </c>
    </row>
    <row r="33" spans="1:14" x14ac:dyDescent="0.25">
      <c r="G33" s="1"/>
      <c r="J33" s="5"/>
      <c r="K33" s="5"/>
      <c r="L33" s="5"/>
      <c r="M33" s="5"/>
      <c r="N33" s="5"/>
    </row>
    <row r="34" spans="1:14" x14ac:dyDescent="0.25">
      <c r="G34" s="1"/>
    </row>
    <row r="35" spans="1:14" x14ac:dyDescent="0.25">
      <c r="G35" s="1"/>
      <c r="J35" s="4"/>
      <c r="K35" s="4"/>
      <c r="L35" s="4"/>
      <c r="M35" s="4"/>
      <c r="N35" s="4"/>
    </row>
    <row r="36" spans="1:14" x14ac:dyDescent="0.25">
      <c r="G36" s="1"/>
    </row>
    <row r="37" spans="1:14" x14ac:dyDescent="0.25">
      <c r="C37" s="10" t="s">
        <v>14</v>
      </c>
      <c r="G37" s="1"/>
      <c r="J37" s="5"/>
      <c r="K37" s="7" t="str">
        <f>C37</f>
        <v>No Pool - Gas not controlled</v>
      </c>
      <c r="L37" s="5"/>
      <c r="M37" s="5"/>
      <c r="N37" s="5"/>
    </row>
    <row r="38" spans="1:14" x14ac:dyDescent="0.25">
      <c r="A38" s="3" t="s">
        <v>6</v>
      </c>
      <c r="G38" s="1"/>
      <c r="I38" s="2" t="s">
        <v>6</v>
      </c>
      <c r="J38" s="5"/>
      <c r="K38" s="5"/>
      <c r="L38" s="5"/>
      <c r="M38" s="5"/>
      <c r="N38" s="5"/>
    </row>
    <row r="39" spans="1:14" x14ac:dyDescent="0.25">
      <c r="B39" s="9">
        <v>1</v>
      </c>
      <c r="C39" s="9">
        <v>2</v>
      </c>
      <c r="D39" s="9">
        <v>3</v>
      </c>
      <c r="E39" s="9">
        <v>4</v>
      </c>
      <c r="F39" s="9">
        <v>5</v>
      </c>
      <c r="G39" s="1"/>
      <c r="J39" s="5">
        <v>1</v>
      </c>
      <c r="K39" s="5">
        <v>2</v>
      </c>
      <c r="L39" s="5">
        <v>3</v>
      </c>
      <c r="M39" s="5">
        <v>4</v>
      </c>
      <c r="N39" s="5">
        <v>5</v>
      </c>
    </row>
    <row r="40" spans="1:14" x14ac:dyDescent="0.25">
      <c r="A40" s="1" t="s">
        <v>2</v>
      </c>
      <c r="B40" s="9">
        <v>902.35996589520425</v>
      </c>
      <c r="C40" s="9">
        <v>1373.399111402626</v>
      </c>
      <c r="D40" s="9">
        <v>1553.6616290623704</v>
      </c>
      <c r="E40" s="9">
        <v>1986.1717908774842</v>
      </c>
      <c r="F40" s="9">
        <v>2002.3220169083932</v>
      </c>
      <c r="G40" s="1"/>
      <c r="I40" t="s">
        <v>2</v>
      </c>
      <c r="J40" s="5">
        <f>B40/INDEX(T4:T7,MATCH(I40,R4:R7,0))</f>
        <v>10.026221843280048</v>
      </c>
      <c r="K40" s="5">
        <f>C40/INDEX(T4:T7,MATCH(I40,R4:R7,0))</f>
        <v>15.259990126695843</v>
      </c>
      <c r="L40" s="5">
        <f>D40/INDEX(T4:T7,MATCH(I40,R4:R7,0))</f>
        <v>17.262906989581893</v>
      </c>
      <c r="M40" s="5">
        <f>E40/INDEX(T4:T7,MATCH(I40,R4:R7,0))</f>
        <v>22.068575454194271</v>
      </c>
      <c r="N40" s="5">
        <f>F40/INDEX(T4:T7,MATCH(I40,R4:R7,0))</f>
        <v>22.248022410093256</v>
      </c>
    </row>
    <row r="41" spans="1:14" x14ac:dyDescent="0.25">
      <c r="A41" s="1" t="s">
        <v>3</v>
      </c>
      <c r="B41" s="9">
        <v>838.89362082906007</v>
      </c>
      <c r="C41" s="9">
        <v>1300.6479262659079</v>
      </c>
      <c r="D41" s="9">
        <v>1494.8306229983402</v>
      </c>
      <c r="E41" s="9">
        <v>1919.5250140515607</v>
      </c>
      <c r="F41" s="9">
        <v>1987.5552798805074</v>
      </c>
      <c r="G41" s="1"/>
      <c r="I41" t="s">
        <v>3</v>
      </c>
      <c r="J41" s="5">
        <f>B41/INDEX(T4:T7,MATCH(I41,R4:R7,0))</f>
        <v>9.118408922055</v>
      </c>
      <c r="K41" s="5">
        <f>C41/INDEX(T4:T7,MATCH(I41,R4:R7,0))</f>
        <v>14.137477459412043</v>
      </c>
      <c r="L41" s="5">
        <f>D41/INDEX(T4:T7,MATCH(I41,R4:R7,0))</f>
        <v>16.248158945634135</v>
      </c>
      <c r="M41" s="5">
        <f>E41/INDEX(T4:T7,MATCH(I41,R4:R7,0))</f>
        <v>20.864402326647397</v>
      </c>
      <c r="N41" s="5">
        <f>F41/INDEX(T4:T7,MATCH(I41,R4:R7,0))</f>
        <v>21.603861737831604</v>
      </c>
    </row>
    <row r="42" spans="1:14" x14ac:dyDescent="0.25">
      <c r="A42" s="1" t="s">
        <v>4</v>
      </c>
      <c r="B42" s="9">
        <v>851.20048371097255</v>
      </c>
      <c r="C42" s="9">
        <v>1332.4462298206549</v>
      </c>
      <c r="D42" s="9">
        <v>1510.7567991823112</v>
      </c>
      <c r="E42" s="9">
        <v>1967.0890315760682</v>
      </c>
      <c r="F42" s="9">
        <v>1958.1764587552439</v>
      </c>
      <c r="G42" s="1"/>
      <c r="I42" t="s">
        <v>4</v>
      </c>
      <c r="J42" s="5">
        <f>B42/INDEX(T4:T7,MATCH(I42,R4:R7,0))</f>
        <v>9.2521791707714414</v>
      </c>
      <c r="K42" s="5">
        <f>C42/INDEX(T4:T7,MATCH(I42,R4:R7,0))</f>
        <v>14.48311119370277</v>
      </c>
      <c r="L42" s="5">
        <f>D42/INDEX(T4:T7,MATCH(I42,R4:R7,0))</f>
        <v>16.42126955632947</v>
      </c>
      <c r="M42" s="5">
        <f>E42/INDEX(T4:T7,MATCH(I42,R4:R7,0))</f>
        <v>21.381402517131175</v>
      </c>
      <c r="N42" s="5">
        <f>F42/INDEX(T4:T7,MATCH(I42,R4:R7,0))</f>
        <v>21.284526725600475</v>
      </c>
    </row>
    <row r="43" spans="1:14" x14ac:dyDescent="0.25">
      <c r="A43" s="1" t="s">
        <v>5</v>
      </c>
      <c r="B43" s="9">
        <v>784.16788947147518</v>
      </c>
      <c r="C43" s="9">
        <v>1241.4343159983678</v>
      </c>
      <c r="D43" s="9">
        <v>1430.0873212889278</v>
      </c>
      <c r="E43" s="9">
        <v>1825.5404572509087</v>
      </c>
      <c r="F43" s="9">
        <v>1836.1141368324104</v>
      </c>
      <c r="G43" s="1"/>
      <c r="I43" t="s">
        <v>5</v>
      </c>
      <c r="J43" s="5">
        <f>B43/INDEX(T4:T7,MATCH(I43,R4:R7,0))</f>
        <v>8.6172295546315958</v>
      </c>
      <c r="K43" s="5">
        <f>C43/INDEX(T4:T7,MATCH(I43,R4:R7,0))</f>
        <v>13.642135340641405</v>
      </c>
      <c r="L43" s="5">
        <f>D43/INDEX(T4:T7,MATCH(I43,R4:R7,0))</f>
        <v>15.715245288889317</v>
      </c>
      <c r="M43" s="5">
        <f>E43/INDEX(T4:T7,MATCH(I43,R4:R7,0))</f>
        <v>20.060884145614381</v>
      </c>
      <c r="N43" s="5">
        <f>F43/INDEX(T4:T7,MATCH(I43,R4:R7,0))</f>
        <v>20.177078426729786</v>
      </c>
    </row>
    <row r="44" spans="1:14" x14ac:dyDescent="0.25">
      <c r="G44" s="1"/>
    </row>
    <row r="45" spans="1:14" x14ac:dyDescent="0.25">
      <c r="G45" s="1"/>
    </row>
    <row r="46" spans="1:14" x14ac:dyDescent="0.25">
      <c r="G46" s="1"/>
    </row>
    <row r="47" spans="1:14" x14ac:dyDescent="0.25">
      <c r="C47" s="10" t="s">
        <v>15</v>
      </c>
      <c r="G47" s="1"/>
      <c r="J47" s="5"/>
      <c r="K47" s="7" t="str">
        <f>C47</f>
        <v>Pool - Gas not controlled</v>
      </c>
      <c r="L47" s="5"/>
      <c r="M47" s="5"/>
      <c r="N47" s="5"/>
    </row>
    <row r="48" spans="1:14" x14ac:dyDescent="0.25">
      <c r="A48" s="3" t="s">
        <v>6</v>
      </c>
      <c r="G48" s="1"/>
      <c r="I48" s="2" t="s">
        <v>6</v>
      </c>
      <c r="J48" s="5"/>
      <c r="K48" s="5"/>
      <c r="L48" s="5"/>
      <c r="M48" s="5"/>
      <c r="N48" s="5"/>
    </row>
    <row r="49" spans="1:14" x14ac:dyDescent="0.25">
      <c r="B49" s="9">
        <v>1</v>
      </c>
      <c r="C49" s="9">
        <v>2</v>
      </c>
      <c r="D49" s="9">
        <v>3</v>
      </c>
      <c r="E49" s="9">
        <v>4</v>
      </c>
      <c r="F49" s="9">
        <v>5</v>
      </c>
      <c r="G49" s="1"/>
      <c r="J49" s="5">
        <v>1</v>
      </c>
      <c r="K49" s="5">
        <v>2</v>
      </c>
      <c r="L49" s="5">
        <v>3</v>
      </c>
      <c r="M49" s="5">
        <v>4</v>
      </c>
      <c r="N49" s="5">
        <v>5</v>
      </c>
    </row>
    <row r="50" spans="1:14" x14ac:dyDescent="0.25">
      <c r="A50" s="1" t="s">
        <v>2</v>
      </c>
      <c r="B50" s="9">
        <v>1680.1019779036508</v>
      </c>
      <c r="C50" s="9">
        <v>2151.1411234110724</v>
      </c>
      <c r="D50" s="9">
        <v>2331.4036410708168</v>
      </c>
      <c r="E50" s="9">
        <v>2763.9138028859306</v>
      </c>
      <c r="F50" s="9">
        <v>2780.0640289168396</v>
      </c>
      <c r="G50" s="1"/>
      <c r="I50" t="s">
        <v>2</v>
      </c>
      <c r="J50" s="5">
        <f>B50/INDEX(T4:T7,MATCH(I50,R4:R7,0))</f>
        <v>18.66779975448501</v>
      </c>
      <c r="K50" s="5">
        <f>C50/INDEX(T4:T7,MATCH(I50,R4:R7,0))</f>
        <v>23.901568037900805</v>
      </c>
      <c r="L50" s="5">
        <f>D50/INDEX(T4:T7,MATCH(I50,R4:R7,0))</f>
        <v>25.904484900786851</v>
      </c>
      <c r="M50" s="5">
        <f>E50/INDEX(T4:T7,MATCH(I50,R4:R7,0))</f>
        <v>30.710153365399229</v>
      </c>
      <c r="N50" s="5">
        <f>F50/INDEX(T4:T7,MATCH(I50,R4:R7,0))</f>
        <v>30.889600321298218</v>
      </c>
    </row>
    <row r="51" spans="1:14" x14ac:dyDescent="0.25">
      <c r="A51" s="1" t="s">
        <v>3</v>
      </c>
      <c r="B51" s="9">
        <v>1446.3838500024356</v>
      </c>
      <c r="C51" s="9">
        <v>1908.1381554392835</v>
      </c>
      <c r="D51" s="9">
        <v>2102.3208521717156</v>
      </c>
      <c r="E51" s="9">
        <v>2527.0152432249361</v>
      </c>
      <c r="F51" s="9">
        <v>2595.0455090538831</v>
      </c>
      <c r="G51" s="1"/>
      <c r="I51" t="s">
        <v>3</v>
      </c>
      <c r="J51" s="5">
        <f>B51/INDEX(T4:T7,MATCH(I51,R4:R7,0))</f>
        <v>15.721563586982995</v>
      </c>
      <c r="K51" s="5">
        <f>C51/INDEX(T4:T7,MATCH(I51,R4:R7,0))</f>
        <v>20.740632124340038</v>
      </c>
      <c r="L51" s="5">
        <f>D51/INDEX(T4:T7,MATCH(I51,R4:R7,0))</f>
        <v>22.851313610562126</v>
      </c>
      <c r="M51" s="5">
        <f>E51/INDEX(T4:T7,MATCH(I51,R4:R7,0))</f>
        <v>27.467556991575393</v>
      </c>
      <c r="N51" s="5">
        <f>F51/INDEX(T4:T7,MATCH(I51,R4:R7,0))</f>
        <v>28.207016402759599</v>
      </c>
    </row>
    <row r="52" spans="1:14" x14ac:dyDescent="0.25">
      <c r="A52" s="1" t="s">
        <v>4</v>
      </c>
      <c r="B52" s="9">
        <v>1347.0616462465191</v>
      </c>
      <c r="C52" s="9">
        <v>1828.3073923562015</v>
      </c>
      <c r="D52" s="9">
        <v>2006.6179617178577</v>
      </c>
      <c r="E52" s="9">
        <v>2462.950194111615</v>
      </c>
      <c r="F52" s="9">
        <v>2454.0376212907909</v>
      </c>
      <c r="G52" s="1"/>
      <c r="I52" t="s">
        <v>4</v>
      </c>
      <c r="J52" s="5">
        <f>B52/INDEX(T4:T7,MATCH(I52,R4:R7,0))</f>
        <v>14.641974415723034</v>
      </c>
      <c r="K52" s="5">
        <f>C52/INDEX(T4:T7,MATCH(I52,R4:R7,0))</f>
        <v>19.872906438654365</v>
      </c>
      <c r="L52" s="5">
        <f>D52/INDEX(T4:T7,MATCH(I52,R4:R7,0))</f>
        <v>21.811064801281063</v>
      </c>
      <c r="M52" s="5">
        <f>E52/INDEX(T4:T7,MATCH(I52,R4:R7,0))</f>
        <v>26.771197762082771</v>
      </c>
      <c r="N52" s="5">
        <f>F52/INDEX(T4:T7,MATCH(I52,R4:R7,0))</f>
        <v>26.674321970552075</v>
      </c>
    </row>
    <row r="53" spans="1:14" x14ac:dyDescent="0.25">
      <c r="A53" s="1" t="s">
        <v>5</v>
      </c>
      <c r="B53" s="9">
        <v>1356.2038514812875</v>
      </c>
      <c r="C53" s="9">
        <v>1813.4702780081798</v>
      </c>
      <c r="D53" s="9">
        <v>2002.1232832987403</v>
      </c>
      <c r="E53" s="9">
        <v>2397.5764192607207</v>
      </c>
      <c r="F53" s="9">
        <v>2408.1500988422226</v>
      </c>
      <c r="G53" s="1"/>
      <c r="I53" t="s">
        <v>5</v>
      </c>
      <c r="J53" s="5">
        <f>B53/INDEX(T4:T7,MATCH(I53,R4:R7,0))</f>
        <v>14.903339027266895</v>
      </c>
      <c r="K53" s="5">
        <f>C53/INDEX(T4:T7,MATCH(I53,R4:R7,0))</f>
        <v>19.928244813276702</v>
      </c>
      <c r="L53" s="5">
        <f>D53/INDEX(T4:T7,MATCH(I53,R4:R7,0))</f>
        <v>22.001354761524617</v>
      </c>
      <c r="M53" s="5">
        <f>E53/INDEX(T4:T7,MATCH(I53,R4:R7,0))</f>
        <v>26.34699361824968</v>
      </c>
      <c r="N53" s="5">
        <f>F53/INDEX(T4:T7,MATCH(I53,R4:R7,0))</f>
        <v>26.463187899365085</v>
      </c>
    </row>
    <row r="60" spans="1:14" x14ac:dyDescent="0.25">
      <c r="J60" s="4"/>
      <c r="K60" s="4"/>
      <c r="L60" s="4"/>
      <c r="M60" s="4"/>
      <c r="N60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="85" zoomScaleNormal="85" workbookViewId="0">
      <selection activeCell="I1" sqref="I1:U1048576"/>
    </sheetView>
  </sheetViews>
  <sheetFormatPr defaultRowHeight="15" x14ac:dyDescent="0.25"/>
  <cols>
    <col min="1" max="1" width="24.140625" customWidth="1"/>
    <col min="2" max="2" width="23.42578125" style="5" customWidth="1"/>
    <col min="3" max="7" width="9.140625" style="5"/>
  </cols>
  <sheetData>
    <row r="1" spans="1:21" ht="15.75" x14ac:dyDescent="0.25">
      <c r="C1" s="8" t="s">
        <v>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C3" s="6" t="s">
        <v>1</v>
      </c>
      <c r="G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5">
      <c r="C4" s="7" t="s">
        <v>7</v>
      </c>
      <c r="G4"/>
      <c r="J4" s="5"/>
      <c r="K4" s="7" t="s">
        <v>7</v>
      </c>
      <c r="L4" s="5"/>
      <c r="M4" s="5"/>
      <c r="N4" s="5"/>
      <c r="U4" s="1"/>
    </row>
    <row r="5" spans="1:21" x14ac:dyDescent="0.25">
      <c r="A5" s="2" t="s">
        <v>6</v>
      </c>
      <c r="G5"/>
      <c r="I5" s="2" t="s">
        <v>6</v>
      </c>
      <c r="J5" s="5"/>
      <c r="K5" s="5"/>
      <c r="L5" s="5"/>
      <c r="M5" s="5"/>
      <c r="N5" s="5"/>
      <c r="U5" s="1"/>
    </row>
    <row r="6" spans="1:21" x14ac:dyDescent="0.25">
      <c r="B6" s="5">
        <v>1</v>
      </c>
      <c r="C6" s="5">
        <v>2</v>
      </c>
      <c r="D6" s="5">
        <v>3</v>
      </c>
      <c r="E6" s="5">
        <v>4</v>
      </c>
      <c r="F6" s="5">
        <v>5</v>
      </c>
      <c r="G6"/>
      <c r="J6" s="5">
        <v>1</v>
      </c>
      <c r="K6" s="5">
        <v>2</v>
      </c>
      <c r="L6" s="5">
        <v>3</v>
      </c>
      <c r="M6" s="5">
        <v>4</v>
      </c>
      <c r="N6" s="5">
        <v>5</v>
      </c>
      <c r="S6" s="13"/>
      <c r="U6" s="1"/>
    </row>
    <row r="7" spans="1:21" x14ac:dyDescent="0.25">
      <c r="A7" t="s">
        <v>2</v>
      </c>
      <c r="B7" s="5">
        <v>824.79854192262201</v>
      </c>
      <c r="C7" s="5">
        <v>1242.3873755881102</v>
      </c>
      <c r="D7" s="5">
        <v>1375.6945299452802</v>
      </c>
      <c r="E7" s="5">
        <v>1723.3975635128807</v>
      </c>
      <c r="F7" s="5">
        <v>1852.0436742259933</v>
      </c>
      <c r="G7"/>
      <c r="I7" t="s">
        <v>2</v>
      </c>
      <c r="J7" s="5">
        <f t="shared" ref="J7:N10" si="0">B7/INDEX($U$7:$U$10,MATCH($I7,$S$7:$S$10,0))</f>
        <v>9.1644282435846893</v>
      </c>
      <c r="K7" s="5">
        <f t="shared" si="0"/>
        <v>13.804304173201224</v>
      </c>
      <c r="L7" s="5">
        <f t="shared" si="0"/>
        <v>15.285494777169781</v>
      </c>
      <c r="M7" s="5">
        <f t="shared" si="0"/>
        <v>19.148861816809784</v>
      </c>
      <c r="N7" s="5">
        <f t="shared" si="0"/>
        <v>20.578263046955481</v>
      </c>
      <c r="R7" t="s">
        <v>16</v>
      </c>
      <c r="S7" t="s">
        <v>17</v>
      </c>
      <c r="T7" s="13">
        <v>41609</v>
      </c>
      <c r="U7">
        <f>_xlfn.DAYS(T8,T7)</f>
        <v>90</v>
      </c>
    </row>
    <row r="8" spans="1:21" x14ac:dyDescent="0.25">
      <c r="A8" t="s">
        <v>3</v>
      </c>
      <c r="B8" s="5">
        <v>819.58885765777052</v>
      </c>
      <c r="C8" s="5">
        <v>1252.9315642128847</v>
      </c>
      <c r="D8" s="5">
        <v>1434.4388261676049</v>
      </c>
      <c r="E8" s="5">
        <v>1808.1132562652165</v>
      </c>
      <c r="F8" s="5">
        <v>1979.3189532305678</v>
      </c>
      <c r="G8"/>
      <c r="I8" t="s">
        <v>3</v>
      </c>
      <c r="J8" s="5">
        <f t="shared" si="0"/>
        <v>8.9085745397583747</v>
      </c>
      <c r="K8" s="5">
        <f t="shared" si="0"/>
        <v>13.618821350140051</v>
      </c>
      <c r="L8" s="5">
        <f t="shared" si="0"/>
        <v>15.59172637138701</v>
      </c>
      <c r="M8" s="5">
        <f t="shared" si="0"/>
        <v>19.653404959404526</v>
      </c>
      <c r="N8" s="5">
        <f t="shared" si="0"/>
        <v>21.514336448158346</v>
      </c>
      <c r="S8" s="13" t="s">
        <v>18</v>
      </c>
      <c r="T8" s="13">
        <v>41699</v>
      </c>
      <c r="U8">
        <f t="shared" ref="U8:U10" si="1">_xlfn.DAYS(T9,T8)</f>
        <v>92</v>
      </c>
    </row>
    <row r="9" spans="1:21" x14ac:dyDescent="0.25">
      <c r="A9" t="s">
        <v>4</v>
      </c>
      <c r="B9" s="5">
        <v>872.48070857641642</v>
      </c>
      <c r="C9" s="5">
        <v>1362.8367430765427</v>
      </c>
      <c r="D9" s="5">
        <v>1522.6699197219884</v>
      </c>
      <c r="E9" s="5">
        <v>1970.92753371463</v>
      </c>
      <c r="F9" s="5">
        <v>2049.8609241665745</v>
      </c>
      <c r="G9"/>
      <c r="I9" t="s">
        <v>4</v>
      </c>
      <c r="J9" s="5">
        <f t="shared" si="0"/>
        <v>9.4834859627871353</v>
      </c>
      <c r="K9" s="5">
        <f t="shared" si="0"/>
        <v>14.813442859527639</v>
      </c>
      <c r="L9" s="5">
        <f t="shared" si="0"/>
        <v>16.550759996978137</v>
      </c>
      <c r="M9" s="5">
        <f t="shared" si="0"/>
        <v>21.423125366463371</v>
      </c>
      <c r="N9" s="5">
        <f t="shared" si="0"/>
        <v>22.281097001810593</v>
      </c>
      <c r="S9" s="13" t="s">
        <v>19</v>
      </c>
      <c r="T9" s="13">
        <v>41791</v>
      </c>
      <c r="U9">
        <f t="shared" si="1"/>
        <v>92</v>
      </c>
    </row>
    <row r="10" spans="1:21" x14ac:dyDescent="0.25">
      <c r="A10" t="s">
        <v>5</v>
      </c>
      <c r="B10" s="5">
        <v>751.26553989006004</v>
      </c>
      <c r="C10" s="5">
        <v>1191.6675377991992</v>
      </c>
      <c r="D10" s="5">
        <v>1326.7935136893996</v>
      </c>
      <c r="E10" s="5">
        <v>1672.3581423364419</v>
      </c>
      <c r="F10" s="5">
        <v>1790.1656815691779</v>
      </c>
      <c r="G10"/>
      <c r="I10" t="s">
        <v>5</v>
      </c>
      <c r="J10" s="5">
        <f t="shared" si="0"/>
        <v>8.2556652735171436</v>
      </c>
      <c r="K10" s="5">
        <f t="shared" si="0"/>
        <v>13.095247668123069</v>
      </c>
      <c r="L10" s="5">
        <f t="shared" si="0"/>
        <v>14.580148502081315</v>
      </c>
      <c r="M10" s="5">
        <f t="shared" si="0"/>
        <v>18.377562003697165</v>
      </c>
      <c r="N10" s="5">
        <f t="shared" si="0"/>
        <v>19.672150346914041</v>
      </c>
      <c r="S10" s="13" t="s">
        <v>20</v>
      </c>
      <c r="T10" s="13">
        <v>41883</v>
      </c>
      <c r="U10">
        <f t="shared" si="1"/>
        <v>91</v>
      </c>
    </row>
    <row r="11" spans="1:21" x14ac:dyDescent="0.25">
      <c r="G11"/>
      <c r="J11" s="5"/>
      <c r="K11" s="5"/>
      <c r="L11" s="5"/>
      <c r="M11" s="5"/>
      <c r="N11" s="5"/>
      <c r="S11" s="13"/>
      <c r="T11" s="14">
        <v>41974</v>
      </c>
      <c r="U11">
        <f>SUM(U7:U10)</f>
        <v>365</v>
      </c>
    </row>
    <row r="12" spans="1:21" x14ac:dyDescent="0.25">
      <c r="C12" s="6"/>
      <c r="G12"/>
      <c r="I12" s="1"/>
      <c r="J12" s="1"/>
      <c r="K12" s="1"/>
      <c r="L12" s="1"/>
      <c r="M12" s="1"/>
      <c r="N12" s="1"/>
      <c r="U12" s="1"/>
    </row>
    <row r="13" spans="1:21" x14ac:dyDescent="0.25">
      <c r="G13"/>
      <c r="J13" s="5"/>
      <c r="K13" s="7"/>
      <c r="L13" s="5"/>
      <c r="M13" s="5"/>
      <c r="N13" s="5"/>
      <c r="U13" s="1"/>
    </row>
    <row r="14" spans="1:21" x14ac:dyDescent="0.25">
      <c r="C14" s="7" t="s">
        <v>9</v>
      </c>
      <c r="G14"/>
      <c r="K14" s="5" t="str">
        <f>C14</f>
        <v>Pool but no gas</v>
      </c>
      <c r="U14" s="1"/>
    </row>
    <row r="15" spans="1:21" x14ac:dyDescent="0.25">
      <c r="A15" s="2" t="s">
        <v>6</v>
      </c>
      <c r="G15"/>
      <c r="I15" s="2" t="s">
        <v>6</v>
      </c>
      <c r="J15" s="5"/>
      <c r="K15" s="5"/>
      <c r="L15" s="5"/>
      <c r="M15" s="5"/>
      <c r="N15" s="5"/>
      <c r="U15" s="1"/>
    </row>
    <row r="16" spans="1:21" x14ac:dyDescent="0.25">
      <c r="B16" s="5">
        <v>1</v>
      </c>
      <c r="C16" s="5">
        <v>2</v>
      </c>
      <c r="D16" s="5">
        <v>3</v>
      </c>
      <c r="E16" s="5">
        <v>4</v>
      </c>
      <c r="F16" s="5">
        <v>5</v>
      </c>
      <c r="G16"/>
      <c r="J16" s="5">
        <v>1</v>
      </c>
      <c r="K16" s="5">
        <v>2</v>
      </c>
      <c r="L16" s="5">
        <v>3</v>
      </c>
      <c r="M16" s="5">
        <v>4</v>
      </c>
      <c r="N16" s="5">
        <v>5</v>
      </c>
      <c r="U16" s="1"/>
    </row>
    <row r="17" spans="1:21" x14ac:dyDescent="0.25">
      <c r="A17" t="s">
        <v>2</v>
      </c>
      <c r="B17" s="5">
        <v>1503.5019140298887</v>
      </c>
      <c r="C17" s="5">
        <v>1921.0907476953769</v>
      </c>
      <c r="D17" s="5">
        <v>2054.3979020525467</v>
      </c>
      <c r="E17" s="5">
        <v>2402.1009356201471</v>
      </c>
      <c r="F17" s="5">
        <v>2530.7470463332597</v>
      </c>
      <c r="G17"/>
      <c r="I17" t="s">
        <v>2</v>
      </c>
      <c r="J17" s="5">
        <f>B17/INDEX($U$7:$U$10,MATCH($I17,$S$7:$S$10,0))</f>
        <v>16.705576822554317</v>
      </c>
      <c r="K17" s="5">
        <f t="shared" ref="K17:N20" si="2">C17/INDEX($U$7:$U$10,MATCH($I17,$S$7:$S$10,0))</f>
        <v>21.345452752170853</v>
      </c>
      <c r="L17" s="5">
        <f t="shared" si="2"/>
        <v>22.826643356139407</v>
      </c>
      <c r="M17" s="5">
        <f t="shared" si="2"/>
        <v>26.690010395779414</v>
      </c>
      <c r="N17" s="5">
        <f t="shared" si="2"/>
        <v>28.119411625925107</v>
      </c>
      <c r="U17" s="1"/>
    </row>
    <row r="18" spans="1:21" x14ac:dyDescent="0.25">
      <c r="A18" t="s">
        <v>3</v>
      </c>
      <c r="B18" s="5">
        <v>1372.8498011791303</v>
      </c>
      <c r="C18" s="5">
        <v>1806.1925077342444</v>
      </c>
      <c r="D18" s="5">
        <v>1987.6997696889646</v>
      </c>
      <c r="E18" s="5">
        <v>2361.3741997865759</v>
      </c>
      <c r="F18" s="5">
        <v>2532.5798967519272</v>
      </c>
      <c r="G18"/>
      <c r="I18" t="s">
        <v>3</v>
      </c>
      <c r="J18" s="5">
        <f t="shared" ref="J18:J20" si="3">B18/INDEX($U$7:$U$10,MATCH($I18,$S$7:$S$10,0))</f>
        <v>14.922280447599242</v>
      </c>
      <c r="K18" s="5">
        <f t="shared" si="2"/>
        <v>19.632527257980918</v>
      </c>
      <c r="L18" s="5">
        <f t="shared" si="2"/>
        <v>21.605432279227877</v>
      </c>
      <c r="M18" s="5">
        <f t="shared" si="2"/>
        <v>25.667110867245391</v>
      </c>
      <c r="N18" s="5">
        <f t="shared" si="2"/>
        <v>27.528042355999208</v>
      </c>
      <c r="U18" s="1"/>
    </row>
    <row r="19" spans="1:21" x14ac:dyDescent="0.25">
      <c r="A19" t="s">
        <v>4</v>
      </c>
      <c r="B19" s="5">
        <v>1336.3480556560291</v>
      </c>
      <c r="C19" s="5">
        <v>1826.7040901561556</v>
      </c>
      <c r="D19" s="5">
        <v>1986.5372668016014</v>
      </c>
      <c r="E19" s="5">
        <v>2434.7948807942425</v>
      </c>
      <c r="F19" s="5">
        <v>2513.728271246187</v>
      </c>
      <c r="G19"/>
      <c r="I19" t="s">
        <v>4</v>
      </c>
      <c r="J19" s="5">
        <f t="shared" si="3"/>
        <v>14.525522344087273</v>
      </c>
      <c r="K19" s="5">
        <f t="shared" si="2"/>
        <v>19.85547924082778</v>
      </c>
      <c r="L19" s="5">
        <f t="shared" si="2"/>
        <v>21.592796378278276</v>
      </c>
      <c r="M19" s="5">
        <f t="shared" si="2"/>
        <v>26.465161747763506</v>
      </c>
      <c r="N19" s="5">
        <f t="shared" si="2"/>
        <v>27.323133383110729</v>
      </c>
      <c r="U19" s="1"/>
    </row>
    <row r="20" spans="1:21" x14ac:dyDescent="0.25">
      <c r="A20" t="s">
        <v>5</v>
      </c>
      <c r="B20" s="5">
        <v>1264.569817975552</v>
      </c>
      <c r="C20" s="5">
        <v>1704.9718158846908</v>
      </c>
      <c r="D20" s="5">
        <v>1840.0977917748914</v>
      </c>
      <c r="E20" s="5">
        <v>2185.6624204219338</v>
      </c>
      <c r="F20" s="5">
        <v>2303.4699596546698</v>
      </c>
      <c r="G20"/>
      <c r="I20" t="s">
        <v>5</v>
      </c>
      <c r="J20" s="5">
        <f t="shared" si="3"/>
        <v>13.896371626104967</v>
      </c>
      <c r="K20" s="5">
        <f t="shared" si="2"/>
        <v>18.735954020710889</v>
      </c>
      <c r="L20" s="5">
        <f t="shared" si="2"/>
        <v>20.220854854669138</v>
      </c>
      <c r="M20" s="5">
        <f t="shared" si="2"/>
        <v>24.018268356284988</v>
      </c>
      <c r="N20" s="5">
        <f t="shared" si="2"/>
        <v>25.312856699501864</v>
      </c>
    </row>
    <row r="21" spans="1:21" x14ac:dyDescent="0.25">
      <c r="G21"/>
    </row>
    <row r="22" spans="1:21" x14ac:dyDescent="0.25">
      <c r="C22" s="6"/>
      <c r="G22"/>
    </row>
    <row r="23" spans="1:21" x14ac:dyDescent="0.25">
      <c r="G23"/>
    </row>
    <row r="24" spans="1:21" x14ac:dyDescent="0.25">
      <c r="G2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zoomScale="85" zoomScaleNormal="85" workbookViewId="0">
      <selection activeCell="I1" sqref="I1:T1048576"/>
    </sheetView>
  </sheetViews>
  <sheetFormatPr defaultRowHeight="15" x14ac:dyDescent="0.25"/>
  <cols>
    <col min="1" max="1" width="24.140625" style="1" customWidth="1"/>
    <col min="2" max="2" width="23.42578125" style="9" customWidth="1"/>
    <col min="3" max="7" width="9.140625" style="9"/>
    <col min="8" max="8" width="9.140625" style="1"/>
    <col min="9" max="9" width="23.42578125" customWidth="1"/>
    <col min="19" max="19" width="10.28515625" bestFit="1" customWidth="1"/>
    <col min="21" max="16384" width="9.140625" style="1"/>
  </cols>
  <sheetData>
    <row r="1" spans="1:20" x14ac:dyDescent="0.25">
      <c r="C1" s="10" t="s">
        <v>1</v>
      </c>
      <c r="G1" s="1"/>
      <c r="J1" s="5"/>
      <c r="K1" s="6" t="s">
        <v>1</v>
      </c>
      <c r="L1" s="5"/>
      <c r="M1" s="5"/>
      <c r="N1" s="5"/>
    </row>
    <row r="2" spans="1:20" x14ac:dyDescent="0.25">
      <c r="C2" s="11" t="s">
        <v>7</v>
      </c>
      <c r="G2" s="1"/>
      <c r="J2" s="5"/>
      <c r="K2" s="7" t="str">
        <f>C2</f>
        <v>Neither gas nor pool</v>
      </c>
      <c r="L2" s="5"/>
      <c r="M2" s="5"/>
      <c r="N2" s="5"/>
    </row>
    <row r="3" spans="1:20" x14ac:dyDescent="0.25">
      <c r="A3" s="3" t="s">
        <v>6</v>
      </c>
      <c r="G3" s="1"/>
      <c r="I3" s="2" t="s">
        <v>6</v>
      </c>
      <c r="J3" s="5"/>
      <c r="K3" s="5"/>
      <c r="L3" s="5"/>
      <c r="M3" s="5"/>
      <c r="N3" s="5"/>
    </row>
    <row r="4" spans="1:20" x14ac:dyDescent="0.25">
      <c r="B4" s="9">
        <v>1</v>
      </c>
      <c r="C4" s="9">
        <v>2</v>
      </c>
      <c r="D4" s="9">
        <v>3</v>
      </c>
      <c r="E4" s="9">
        <v>4</v>
      </c>
      <c r="F4" s="9">
        <v>5</v>
      </c>
      <c r="G4" s="1"/>
      <c r="J4" s="5">
        <v>1</v>
      </c>
      <c r="K4" s="5">
        <v>2</v>
      </c>
      <c r="L4" s="5">
        <v>3</v>
      </c>
      <c r="M4" s="5">
        <v>4</v>
      </c>
      <c r="N4" s="5">
        <v>5</v>
      </c>
      <c r="Q4" t="s">
        <v>16</v>
      </c>
      <c r="R4" t="s">
        <v>17</v>
      </c>
      <c r="S4" s="13">
        <v>41609</v>
      </c>
      <c r="T4">
        <f>_xlfn.DAYS(S5,S4)</f>
        <v>90</v>
      </c>
    </row>
    <row r="5" spans="1:20" x14ac:dyDescent="0.25">
      <c r="A5" s="1" t="s">
        <v>2</v>
      </c>
      <c r="B5" s="9">
        <v>759.02613596043466</v>
      </c>
      <c r="C5" s="9">
        <v>1143.3149322263666</v>
      </c>
      <c r="D5" s="9">
        <v>1265.9916940350658</v>
      </c>
      <c r="E5" s="9">
        <v>1585.9676355726735</v>
      </c>
      <c r="F5" s="9">
        <v>1704.3550421426442</v>
      </c>
      <c r="G5" s="1"/>
      <c r="I5" t="s">
        <v>2</v>
      </c>
      <c r="J5" s="5">
        <f>B5/INDEX(T4:T7,MATCH(I5,R4:R7,0))</f>
        <v>8.433623732893718</v>
      </c>
      <c r="K5" s="5">
        <f>C5/INDEX(T4:T7,MATCH(I5,R4:R7,0))</f>
        <v>12.703499246959629</v>
      </c>
      <c r="L5" s="5">
        <f>D5/INDEX(T4:T7,MATCH(I5,R4:R7,0))</f>
        <v>14.066574378167399</v>
      </c>
      <c r="M5" s="5">
        <f>E5/INDEX(T4:T7,MATCH(I5,R4:R7,0))</f>
        <v>17.62186261747415</v>
      </c>
      <c r="N5" s="5">
        <f>F5/INDEX(T4:T7,MATCH(I5,R4:R7,0))</f>
        <v>18.937278246029379</v>
      </c>
      <c r="R5" s="13" t="s">
        <v>18</v>
      </c>
      <c r="S5" s="13">
        <v>41699</v>
      </c>
      <c r="T5">
        <f t="shared" ref="T5:T7" si="0">_xlfn.DAYS(S6,S5)</f>
        <v>92</v>
      </c>
    </row>
    <row r="6" spans="1:20" x14ac:dyDescent="0.25">
      <c r="A6" s="1" t="s">
        <v>3</v>
      </c>
      <c r="B6" s="9">
        <v>802.01842273156296</v>
      </c>
      <c r="C6" s="9">
        <v>1226.0710812886691</v>
      </c>
      <c r="D6" s="9">
        <v>1403.6871708524864</v>
      </c>
      <c r="E6" s="9">
        <v>1769.3507279419155</v>
      </c>
      <c r="F6" s="9">
        <v>1936.8860985852102</v>
      </c>
      <c r="G6" s="1"/>
      <c r="I6" t="s">
        <v>3</v>
      </c>
      <c r="J6" s="5">
        <f>B6/INDEX(T4:T7,MATCH(I6,R4:R7,0))</f>
        <v>8.7175915514300328</v>
      </c>
      <c r="K6" s="5">
        <f>C6/INDEX(T4:T7,MATCH(I6,R4:R7,0))</f>
        <v>13.326859579224664</v>
      </c>
      <c r="L6" s="5">
        <f>D6/INDEX(T4:T7,MATCH(I6,R4:R7,0))</f>
        <v>15.257469248396591</v>
      </c>
      <c r="M6" s="5">
        <f>E6/INDEX(T4:T7,MATCH(I6,R4:R7,0))</f>
        <v>19.232073129803428</v>
      </c>
      <c r="N6" s="5">
        <f>F6/INDEX(T4:T7,MATCH(I6,R4:R7,0))</f>
        <v>21.053109767230545</v>
      </c>
      <c r="R6" s="13" t="s">
        <v>19</v>
      </c>
      <c r="S6" s="13">
        <v>41791</v>
      </c>
      <c r="T6">
        <f t="shared" si="0"/>
        <v>92</v>
      </c>
    </row>
    <row r="7" spans="1:20" x14ac:dyDescent="0.25">
      <c r="A7" s="1" t="s">
        <v>4</v>
      </c>
      <c r="B7" s="9">
        <v>922.53663437871796</v>
      </c>
      <c r="C7" s="9">
        <v>1441.0253542647463</v>
      </c>
      <c r="D7" s="9">
        <v>1610.0284730673829</v>
      </c>
      <c r="E7" s="9">
        <v>2084.0035036696631</v>
      </c>
      <c r="F7" s="9">
        <v>2167.465457214118</v>
      </c>
      <c r="G7" s="1"/>
      <c r="I7" t="s">
        <v>4</v>
      </c>
      <c r="J7" s="5">
        <f>B7/INDEX(T4:T7,MATCH(I7,R4:R7,0))</f>
        <v>10.027572112812152</v>
      </c>
      <c r="K7" s="5">
        <f>C7/INDEX(T4:T7,MATCH(I7,R4:R7,0))</f>
        <v>15.663319068095069</v>
      </c>
      <c r="L7" s="5">
        <f>D7/INDEX(T4:T7,MATCH(I7,R4:R7,0))</f>
        <v>17.500309489862858</v>
      </c>
      <c r="M7" s="5">
        <f>E7/INDEX(T4:T7,MATCH(I7,R4:R7,0))</f>
        <v>22.652211996409381</v>
      </c>
      <c r="N7" s="5">
        <f>F7/INDEX(T4:T7,MATCH(I7,R4:R7,0))</f>
        <v>23.559407143631717</v>
      </c>
      <c r="R7" s="13" t="s">
        <v>20</v>
      </c>
      <c r="S7" s="13">
        <v>41883</v>
      </c>
      <c r="T7">
        <f t="shared" si="0"/>
        <v>91</v>
      </c>
    </row>
    <row r="8" spans="1:20" x14ac:dyDescent="0.25">
      <c r="A8" s="1" t="s">
        <v>5</v>
      </c>
      <c r="B8" s="9">
        <v>736.13799490489407</v>
      </c>
      <c r="C8" s="9">
        <v>1167.6720217955537</v>
      </c>
      <c r="D8" s="9">
        <v>1300.0770898703329</v>
      </c>
      <c r="E8" s="9">
        <v>1638.6834006023737</v>
      </c>
      <c r="F8" s="9">
        <v>1754.1187574911735</v>
      </c>
      <c r="G8" s="1"/>
      <c r="I8" t="s">
        <v>5</v>
      </c>
      <c r="J8" s="5">
        <f>B8/INDEX(T4:T7,MATCH(I8,R4:R7,0))</f>
        <v>8.0894285154383958</v>
      </c>
      <c r="K8" s="5">
        <f>C8/INDEX(T4:T7,MATCH(I8,R4:R7,0))</f>
        <v>12.83156067907202</v>
      </c>
      <c r="L8" s="5">
        <f>D8/INDEX(T4:T7,MATCH(I8,R4:R7,0))</f>
        <v>14.286561427146514</v>
      </c>
      <c r="M8" s="5">
        <f>E8/INDEX(T4:T7,MATCH(I8,R4:R7,0))</f>
        <v>18.007509896729381</v>
      </c>
      <c r="N8" s="5">
        <f>F8/INDEX(T4:T7,MATCH(I8,R4:R7,0))</f>
        <v>19.276030302100807</v>
      </c>
      <c r="R8" s="13"/>
      <c r="S8" s="14">
        <v>41974</v>
      </c>
      <c r="T8">
        <f>SUM(T4:T7)</f>
        <v>365</v>
      </c>
    </row>
    <row r="9" spans="1:20" x14ac:dyDescent="0.25">
      <c r="G9" s="1"/>
      <c r="J9" s="5"/>
      <c r="K9" s="5"/>
      <c r="L9" s="5"/>
      <c r="M9" s="5"/>
      <c r="N9" s="5"/>
      <c r="R9" s="14"/>
    </row>
    <row r="10" spans="1:20" x14ac:dyDescent="0.25">
      <c r="C10" s="10" t="s">
        <v>8</v>
      </c>
      <c r="G10" s="1"/>
      <c r="J10" s="5"/>
      <c r="K10" s="7" t="str">
        <f>C10</f>
        <v>Gas but no pool</v>
      </c>
      <c r="L10" s="5"/>
      <c r="M10" s="5"/>
      <c r="N10" s="5"/>
    </row>
    <row r="11" spans="1:20" x14ac:dyDescent="0.25">
      <c r="A11" s="3" t="s">
        <v>6</v>
      </c>
      <c r="G11" s="1"/>
      <c r="I11" s="2" t="s">
        <v>6</v>
      </c>
      <c r="J11" s="5"/>
      <c r="K11" s="5"/>
      <c r="L11" s="5"/>
      <c r="M11" s="5"/>
      <c r="N11" s="5"/>
    </row>
    <row r="12" spans="1:20" x14ac:dyDescent="0.25"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1"/>
      <c r="J12" s="5">
        <v>1</v>
      </c>
      <c r="K12" s="5">
        <v>2</v>
      </c>
      <c r="L12" s="5">
        <v>3</v>
      </c>
      <c r="M12" s="5">
        <v>4</v>
      </c>
      <c r="N12" s="5">
        <v>5</v>
      </c>
    </row>
    <row r="13" spans="1:20" x14ac:dyDescent="0.25">
      <c r="A13" s="1" t="s">
        <v>2</v>
      </c>
      <c r="B13" s="9">
        <v>519.30732780175856</v>
      </c>
      <c r="C13" s="9">
        <v>970.49838940450263</v>
      </c>
      <c r="D13" s="9">
        <v>1297.3221887051411</v>
      </c>
      <c r="E13" s="9">
        <v>1863.994438406459</v>
      </c>
      <c r="F13" s="9">
        <v>1188.5763872854764</v>
      </c>
      <c r="G13" s="1"/>
      <c r="I13" t="s">
        <v>2</v>
      </c>
      <c r="J13" s="5">
        <f>B13/INDEX(T4:T7,MATCH(I13,R4:R7,0))</f>
        <v>5.7700814200195394</v>
      </c>
      <c r="K13" s="5">
        <f>C13/INDEX(T4:T7,MATCH(I13,R4:R7,0))</f>
        <v>10.783315437827808</v>
      </c>
      <c r="L13" s="5">
        <f>D13/INDEX(T4:T7,MATCH(I13,R4:R7,0))</f>
        <v>14.41469098561268</v>
      </c>
      <c r="M13" s="5">
        <f>E13/INDEX(T4:T7,MATCH(I13,R4:R7,0))</f>
        <v>20.711049315627324</v>
      </c>
      <c r="N13" s="5">
        <f>F13/INDEX(T4:T7,MATCH(I13,R4:R7,0))</f>
        <v>13.20640430317196</v>
      </c>
    </row>
    <row r="14" spans="1:20" x14ac:dyDescent="0.25">
      <c r="A14" s="1" t="s">
        <v>3</v>
      </c>
      <c r="B14" s="9">
        <v>463.16716901110641</v>
      </c>
      <c r="C14" s="9">
        <v>979.9103770259095</v>
      </c>
      <c r="D14" s="9">
        <v>1192.2980502472676</v>
      </c>
      <c r="E14" s="9">
        <v>1748.1518832973313</v>
      </c>
      <c r="F14" s="9">
        <v>1108.3953466244111</v>
      </c>
      <c r="G14" s="1"/>
      <c r="I14" t="s">
        <v>3</v>
      </c>
      <c r="J14" s="5">
        <f>B14/INDEX(T4:T7,MATCH(I14,R4:R7,0))</f>
        <v>5.0344257501207217</v>
      </c>
      <c r="K14" s="5">
        <f>C14/INDEX(T4:T7,MATCH(I14,R4:R7,0))</f>
        <v>10.651199750281625</v>
      </c>
      <c r="L14" s="5">
        <f>D14/INDEX(T4:T7,MATCH(I14,R4:R7,0))</f>
        <v>12.959761415731169</v>
      </c>
      <c r="M14" s="5">
        <f>E14/INDEX(T4:T7,MATCH(I14,R4:R7,0))</f>
        <v>19.001650905405775</v>
      </c>
      <c r="N14" s="5">
        <f>F14/INDEX(T4:T7,MATCH(I14,R4:R7,0))</f>
        <v>12.047775506787078</v>
      </c>
    </row>
    <row r="15" spans="1:20" x14ac:dyDescent="0.25">
      <c r="A15" s="1" t="s">
        <v>4</v>
      </c>
      <c r="B15" s="9">
        <v>532.50802336109177</v>
      </c>
      <c r="C15" s="9">
        <v>1010.7213225733964</v>
      </c>
      <c r="D15" s="9">
        <v>1355.5791400344883</v>
      </c>
      <c r="E15" s="9">
        <v>1852.5603731069677</v>
      </c>
      <c r="F15" s="9">
        <v>1213.3230784044329</v>
      </c>
      <c r="G15" s="1"/>
      <c r="I15" t="s">
        <v>4</v>
      </c>
      <c r="J15" s="5">
        <f>B15/INDEX(T4:T7,MATCH(I15,R4:R7,0))</f>
        <v>5.7881306887075192</v>
      </c>
      <c r="K15" s="5">
        <f>C15/INDEX(T4:T7,MATCH(I15,R4:R7,0))</f>
        <v>10.986101332319526</v>
      </c>
      <c r="L15" s="5">
        <f>D15/INDEX(T4:T7,MATCH(I15,R4:R7,0))</f>
        <v>14.73455586994009</v>
      </c>
      <c r="M15" s="5">
        <f>E15/INDEX(T4:T7,MATCH(I15,R4:R7,0))</f>
        <v>20.136525794640953</v>
      </c>
      <c r="N15" s="5">
        <f>F15/INDEX(T4:T7,MATCH(I15,R4:R7,0))</f>
        <v>13.188294330482966</v>
      </c>
    </row>
    <row r="16" spans="1:20" x14ac:dyDescent="0.25">
      <c r="A16" s="1" t="s">
        <v>5</v>
      </c>
      <c r="B16" s="9">
        <v>487.54628222970587</v>
      </c>
      <c r="C16" s="9">
        <v>853.50040477397215</v>
      </c>
      <c r="D16" s="9">
        <v>1316.2823658097498</v>
      </c>
      <c r="E16" s="9">
        <v>1814.0395871498681</v>
      </c>
      <c r="F16" s="9">
        <v>1126.0121790771675</v>
      </c>
      <c r="G16" s="1"/>
      <c r="I16" t="s">
        <v>5</v>
      </c>
      <c r="J16" s="5">
        <f>B16/INDEX(T4:T7,MATCH(I16,R4:R7,0))</f>
        <v>5.3576514530736912</v>
      </c>
      <c r="K16" s="5">
        <f>C16/INDEX(T4:T7,MATCH(I16,R4:R7,0))</f>
        <v>9.3791253271865074</v>
      </c>
      <c r="L16" s="5">
        <f>D16/INDEX(T4:T7,MATCH(I16,R4:R7,0))</f>
        <v>14.464641382524723</v>
      </c>
      <c r="M16" s="5">
        <f>E16/INDEX(T4:T7,MATCH(I16,R4:R7,0))</f>
        <v>19.934500957690858</v>
      </c>
      <c r="N16" s="5">
        <f>F16/INDEX(T4:T7,MATCH(I16,R4:R7,0))</f>
        <v>12.373760209639203</v>
      </c>
    </row>
    <row r="17" spans="1:14" x14ac:dyDescent="0.25">
      <c r="G17" s="1"/>
      <c r="J17" s="5"/>
      <c r="K17" s="5"/>
      <c r="L17" s="5"/>
      <c r="M17" s="5"/>
      <c r="N17" s="5"/>
    </row>
    <row r="18" spans="1:14" x14ac:dyDescent="0.25">
      <c r="C18" s="10" t="s">
        <v>9</v>
      </c>
      <c r="G18" s="1"/>
      <c r="J18" s="5"/>
      <c r="K18" s="7" t="str">
        <f>C18</f>
        <v>Pool but no gas</v>
      </c>
      <c r="L18" s="5"/>
      <c r="M18" s="5"/>
      <c r="N18" s="5"/>
    </row>
    <row r="19" spans="1:14" x14ac:dyDescent="0.25">
      <c r="A19" s="3" t="s">
        <v>6</v>
      </c>
      <c r="G19" s="1"/>
      <c r="I19" s="2" t="s">
        <v>6</v>
      </c>
      <c r="J19" s="5"/>
      <c r="K19" s="5"/>
      <c r="L19" s="5"/>
      <c r="M19" s="5"/>
      <c r="N19" s="5"/>
    </row>
    <row r="20" spans="1:14" x14ac:dyDescent="0.25"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1"/>
      <c r="J20" s="5">
        <v>1</v>
      </c>
      <c r="K20" s="5">
        <v>2</v>
      </c>
      <c r="L20" s="5">
        <v>3</v>
      </c>
      <c r="M20" s="5">
        <v>4</v>
      </c>
      <c r="N20" s="5">
        <v>5</v>
      </c>
    </row>
    <row r="21" spans="1:14" x14ac:dyDescent="0.25">
      <c r="A21" s="1" t="s">
        <v>2</v>
      </c>
      <c r="B21" s="9">
        <v>1383.6072570582753</v>
      </c>
      <c r="C21" s="9">
        <v>1767.8960533242073</v>
      </c>
      <c r="D21" s="9">
        <v>1890.5728151329065</v>
      </c>
      <c r="E21" s="9">
        <v>2210.5487566705142</v>
      </c>
      <c r="F21" s="9">
        <v>2328.9361632404848</v>
      </c>
      <c r="G21" s="1"/>
      <c r="I21" t="s">
        <v>2</v>
      </c>
      <c r="J21" s="5">
        <f>B21/INDEX(T4:T7,MATCH(I21,R4:R7,0))</f>
        <v>15.373413967314169</v>
      </c>
      <c r="K21" s="5">
        <f>C21/INDEX(T4:T7,MATCH(I21,R4:R7,0))</f>
        <v>19.64328948138008</v>
      </c>
      <c r="L21" s="5">
        <f>D21/INDEX(T4:T7,MATCH(I21,R4:R7,0))</f>
        <v>21.006364612587848</v>
      </c>
      <c r="M21" s="5">
        <f>E21/INDEX(T4:T7,MATCH(I21,R4:R7,0))</f>
        <v>24.561652851894603</v>
      </c>
      <c r="N21" s="5">
        <f>F21/INDEX(T4:T7,MATCH(I21,R4:R7,0))</f>
        <v>25.877068480449832</v>
      </c>
    </row>
    <row r="22" spans="1:14" x14ac:dyDescent="0.25">
      <c r="A22" s="1" t="s">
        <v>3</v>
      </c>
      <c r="B22" s="9">
        <v>1343.4184980694104</v>
      </c>
      <c r="C22" s="9">
        <v>1767.4711566265164</v>
      </c>
      <c r="D22" s="9">
        <v>1945.0872461903336</v>
      </c>
      <c r="E22" s="9">
        <v>2310.7508032797627</v>
      </c>
      <c r="F22" s="9">
        <v>2478.2861739230575</v>
      </c>
      <c r="G22" s="1"/>
      <c r="I22" t="s">
        <v>3</v>
      </c>
      <c r="J22" s="5">
        <f>B22/INDEX(T4:T7,MATCH(I22,R4:R7,0))</f>
        <v>14.60237497901533</v>
      </c>
      <c r="K22" s="5">
        <f>C22/INDEX(T4:T7,MATCH(I22,R4:R7,0))</f>
        <v>19.211643006809961</v>
      </c>
      <c r="L22" s="5">
        <f>D22/INDEX(T4:T7,MATCH(I22,R4:R7,0))</f>
        <v>21.142252675981887</v>
      </c>
      <c r="M22" s="5">
        <f>E22/INDEX(T4:T7,MATCH(I22,R4:R7,0))</f>
        <v>25.116856557388726</v>
      </c>
      <c r="N22" s="5">
        <f>F22/INDEX(T4:T7,MATCH(I22,R4:R7,0))</f>
        <v>26.937893194815842</v>
      </c>
    </row>
    <row r="23" spans="1:14" x14ac:dyDescent="0.25">
      <c r="A23" s="1" t="s">
        <v>4</v>
      </c>
      <c r="B23" s="9">
        <v>1413.0169590053224</v>
      </c>
      <c r="C23" s="9">
        <v>1931.5056788913507</v>
      </c>
      <c r="D23" s="9">
        <v>2100.5087976939872</v>
      </c>
      <c r="E23" s="9">
        <v>2574.4838282962673</v>
      </c>
      <c r="F23" s="9">
        <v>2657.9457818407222</v>
      </c>
      <c r="G23" s="1"/>
      <c r="I23" t="s">
        <v>4</v>
      </c>
      <c r="J23" s="5">
        <f>B23/INDEX(T4:T7,MATCH(I23,R4:R7,0))</f>
        <v>15.358879989188287</v>
      </c>
      <c r="K23" s="5">
        <f>C23/INDEX(T4:T7,MATCH(I23,R4:R7,0))</f>
        <v>20.994626944471204</v>
      </c>
      <c r="L23" s="5">
        <f>D23/INDEX(T4:T7,MATCH(I23,R4:R7,0))</f>
        <v>22.831617366238991</v>
      </c>
      <c r="M23" s="5">
        <f>E23/INDEX(T4:T7,MATCH(I23,R4:R7,0))</f>
        <v>27.983519872785514</v>
      </c>
      <c r="N23" s="5">
        <f>F23/INDEX(T4:T7,MATCH(I23,R4:R7,0))</f>
        <v>28.89071502000785</v>
      </c>
    </row>
    <row r="24" spans="1:14" x14ac:dyDescent="0.25">
      <c r="A24" s="1" t="s">
        <v>5</v>
      </c>
      <c r="B24" s="9">
        <v>1239.106335634664</v>
      </c>
      <c r="C24" s="9">
        <v>1670.6403625253233</v>
      </c>
      <c r="D24" s="9">
        <v>1803.0454306001027</v>
      </c>
      <c r="E24" s="9">
        <v>2141.6517413321435</v>
      </c>
      <c r="F24" s="9">
        <v>2257.0870982209431</v>
      </c>
      <c r="G24" s="1"/>
      <c r="I24" t="s">
        <v>5</v>
      </c>
      <c r="J24" s="5">
        <f>B24/INDEX(T4:T7,MATCH(I24,R4:R7,0))</f>
        <v>13.616553138842461</v>
      </c>
      <c r="K24" s="5">
        <f>C24/INDEX(T4:T7,MATCH(I24,R4:R7,0))</f>
        <v>18.358685302476079</v>
      </c>
      <c r="L24" s="5">
        <f>D24/INDEX(T4:T7,MATCH(I24,R4:R7,0))</f>
        <v>19.813686050550579</v>
      </c>
      <c r="M24" s="5">
        <f>E24/INDEX(T4:T7,MATCH(I24,R4:R7,0))</f>
        <v>23.534634520133444</v>
      </c>
      <c r="N24" s="5">
        <f>F24/INDEX(T4:T7,MATCH(I24,R4:R7,0))</f>
        <v>24.80315492550487</v>
      </c>
    </row>
    <row r="25" spans="1:14" x14ac:dyDescent="0.25">
      <c r="G25" s="1"/>
      <c r="J25" s="5"/>
      <c r="K25" s="5"/>
      <c r="L25" s="5"/>
      <c r="M25" s="5"/>
      <c r="N25" s="5"/>
    </row>
    <row r="26" spans="1:14" x14ac:dyDescent="0.25">
      <c r="C26" s="10" t="s">
        <v>10</v>
      </c>
      <c r="G26" s="1"/>
      <c r="J26" s="5"/>
      <c r="K26" s="7" t="str">
        <f>C26</f>
        <v>Both pool and gas</v>
      </c>
      <c r="L26" s="5"/>
      <c r="M26" s="5"/>
      <c r="N26" s="5"/>
    </row>
    <row r="27" spans="1:14" x14ac:dyDescent="0.25">
      <c r="A27" s="1" t="s">
        <v>6</v>
      </c>
      <c r="G27" s="1"/>
      <c r="I27" s="2" t="s">
        <v>6</v>
      </c>
      <c r="J27" s="5"/>
      <c r="K27" s="5"/>
      <c r="L27" s="5"/>
      <c r="M27" s="5"/>
      <c r="N27" s="5"/>
    </row>
    <row r="28" spans="1:14" x14ac:dyDescent="0.25"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1"/>
      <c r="J28" s="5">
        <v>1</v>
      </c>
      <c r="K28" s="5">
        <v>2</v>
      </c>
      <c r="L28" s="5">
        <v>3</v>
      </c>
      <c r="M28" s="5">
        <v>4</v>
      </c>
      <c r="N28" s="5">
        <v>5</v>
      </c>
    </row>
    <row r="29" spans="1:14" x14ac:dyDescent="0.25">
      <c r="A29" s="1" t="s">
        <v>2</v>
      </c>
      <c r="B29" s="9">
        <v>1143.8884488995993</v>
      </c>
      <c r="C29" s="9">
        <v>1595.0795105023433</v>
      </c>
      <c r="D29" s="9">
        <v>1921.903309802982</v>
      </c>
      <c r="E29" s="9">
        <v>2488.5755595042997</v>
      </c>
      <c r="F29" s="9">
        <v>1813.157508383317</v>
      </c>
      <c r="G29" s="1"/>
      <c r="I29" t="s">
        <v>2</v>
      </c>
      <c r="J29" s="5">
        <f>B29/INDEX(T4:T7,MATCH(I29,R4:R7,0))</f>
        <v>12.709871654439992</v>
      </c>
      <c r="K29" s="5">
        <f>C29/INDEX(T4:T7,MATCH(I29,R4:R7,0))</f>
        <v>17.723105672248259</v>
      </c>
      <c r="L29" s="5">
        <f>D29/INDEX(T4:T7,MATCH(I29,R4:R7,0))</f>
        <v>21.354481220033133</v>
      </c>
      <c r="M29" s="5">
        <f>E29/INDEX(T4:T7,MATCH(I29,R4:R7,0))</f>
        <v>27.650839550047774</v>
      </c>
      <c r="N29" s="5">
        <f>F29/INDEX(T4:T7,MATCH(I29,R4:R7,0))</f>
        <v>20.146194537592411</v>
      </c>
    </row>
    <row r="30" spans="1:14" x14ac:dyDescent="0.25">
      <c r="A30" s="1" t="s">
        <v>3</v>
      </c>
      <c r="B30" s="9">
        <v>1004.5672443489537</v>
      </c>
      <c r="C30" s="9">
        <v>1521.3104523637567</v>
      </c>
      <c r="D30" s="9">
        <v>1733.6981255851149</v>
      </c>
      <c r="E30" s="9">
        <v>2289.5519586351788</v>
      </c>
      <c r="F30" s="9">
        <v>1649.7954219622584</v>
      </c>
      <c r="G30" s="1"/>
      <c r="I30" t="s">
        <v>3</v>
      </c>
      <c r="J30" s="5">
        <f>B30/INDEX(T4:T7,MATCH(I30,R4:R7,0))</f>
        <v>10.919209177706019</v>
      </c>
      <c r="K30" s="5">
        <f>C30/INDEX(T4:T7,MATCH(I30,R4:R7,0))</f>
        <v>16.535983177866921</v>
      </c>
      <c r="L30" s="5">
        <f>D30/INDEX(T4:T7,MATCH(I30,R4:R7,0))</f>
        <v>18.844544843316466</v>
      </c>
      <c r="M30" s="5">
        <f>E30/INDEX(T4:T7,MATCH(I30,R4:R7,0))</f>
        <v>24.886434332991076</v>
      </c>
      <c r="N30" s="5">
        <f>F30/INDEX(T4:T7,MATCH(I30,R4:R7,0))</f>
        <v>17.932558934372373</v>
      </c>
    </row>
    <row r="31" spans="1:14" x14ac:dyDescent="0.25">
      <c r="A31" s="1" t="s">
        <v>4</v>
      </c>
      <c r="B31" s="9">
        <v>1022.9883479876961</v>
      </c>
      <c r="C31" s="9">
        <v>1501.2016472000007</v>
      </c>
      <c r="D31" s="9">
        <v>1846.0594646610928</v>
      </c>
      <c r="E31" s="9">
        <v>2343.040697733572</v>
      </c>
      <c r="F31" s="9">
        <v>1703.8034030310373</v>
      </c>
      <c r="G31" s="1"/>
      <c r="I31" t="s">
        <v>4</v>
      </c>
      <c r="J31" s="5">
        <f>B31/INDEX(T4:T7,MATCH(I31,R4:R7,0))</f>
        <v>11.119438565083653</v>
      </c>
      <c r="K31" s="5">
        <f>C31/INDEX(T4:T7,MATCH(I31,R4:R7,0))</f>
        <v>16.317409208695661</v>
      </c>
      <c r="L31" s="5">
        <f>D31/INDEX(T4:T7,MATCH(I31,R4:R7,0))</f>
        <v>20.065863746316225</v>
      </c>
      <c r="M31" s="5">
        <f>E31/INDEX(T4:T7,MATCH(I31,R4:R7,0))</f>
        <v>25.467833671017086</v>
      </c>
      <c r="N31" s="5">
        <f>F31/INDEX(T4:T7,MATCH(I31,R4:R7,0))</f>
        <v>18.519602206859101</v>
      </c>
    </row>
    <row r="32" spans="1:14" x14ac:dyDescent="0.25">
      <c r="A32" s="1" t="s">
        <v>5</v>
      </c>
      <c r="B32" s="9">
        <v>990.51462295947579</v>
      </c>
      <c r="C32" s="9">
        <v>1356.468745503742</v>
      </c>
      <c r="D32" s="9">
        <v>1819.2507065395196</v>
      </c>
      <c r="E32" s="9">
        <v>2317.0079278796379</v>
      </c>
      <c r="F32" s="9">
        <v>1628.9805198069371</v>
      </c>
      <c r="G32" s="1"/>
      <c r="I32" t="s">
        <v>5</v>
      </c>
      <c r="J32" s="5">
        <f>B32/INDEX(T4:T7,MATCH(I32,R4:R7,0))</f>
        <v>10.884776076477756</v>
      </c>
      <c r="K32" s="5">
        <f>C32/INDEX(T4:T7,MATCH(I32,R4:R7,0))</f>
        <v>14.906249950590571</v>
      </c>
      <c r="L32" s="5">
        <f>D32/INDEX(T4:T7,MATCH(I32,R4:R7,0))</f>
        <v>19.991766005928785</v>
      </c>
      <c r="M32" s="5">
        <f>E32/INDEX(T4:T7,MATCH(I32,R4:R7,0))</f>
        <v>25.461625581094921</v>
      </c>
      <c r="N32" s="5">
        <f>F32/INDEX(T4:T7,MATCH(I32,R4:R7,0))</f>
        <v>17.900884833043264</v>
      </c>
    </row>
    <row r="33" spans="1:14" x14ac:dyDescent="0.25">
      <c r="G33" s="1"/>
      <c r="J33" s="5"/>
      <c r="K33" s="5"/>
      <c r="L33" s="5"/>
      <c r="M33" s="5"/>
      <c r="N33" s="5"/>
    </row>
    <row r="34" spans="1:14" x14ac:dyDescent="0.25">
      <c r="G34" s="1"/>
    </row>
    <row r="35" spans="1:14" x14ac:dyDescent="0.25">
      <c r="G35" s="1"/>
      <c r="J35" s="4"/>
      <c r="K35" s="4"/>
      <c r="L35" s="4"/>
      <c r="M35" s="4"/>
      <c r="N35" s="4"/>
    </row>
    <row r="36" spans="1:14" x14ac:dyDescent="0.25">
      <c r="G36" s="1"/>
    </row>
    <row r="37" spans="1:14" x14ac:dyDescent="0.25">
      <c r="C37" s="10" t="s">
        <v>14</v>
      </c>
      <c r="G37" s="1"/>
      <c r="J37" s="5"/>
      <c r="K37" s="7" t="str">
        <f>C37</f>
        <v>No Pool - Gas not controlled</v>
      </c>
      <c r="L37" s="5"/>
      <c r="M37" s="5"/>
      <c r="N37" s="5"/>
    </row>
    <row r="38" spans="1:14" x14ac:dyDescent="0.25">
      <c r="A38" s="3" t="s">
        <v>6</v>
      </c>
      <c r="G38" s="1"/>
      <c r="I38" s="2" t="s">
        <v>6</v>
      </c>
      <c r="J38" s="5"/>
      <c r="K38" s="5"/>
      <c r="L38" s="5"/>
      <c r="M38" s="5"/>
      <c r="N38" s="5"/>
    </row>
    <row r="39" spans="1:14" x14ac:dyDescent="0.25">
      <c r="B39" s="9">
        <v>1</v>
      </c>
      <c r="C39" s="9">
        <v>2</v>
      </c>
      <c r="D39" s="9">
        <v>3</v>
      </c>
      <c r="E39" s="9">
        <v>4</v>
      </c>
      <c r="F39" s="9">
        <v>5</v>
      </c>
      <c r="G39" s="1"/>
      <c r="J39" s="5">
        <v>1</v>
      </c>
      <c r="K39" s="5">
        <v>2</v>
      </c>
      <c r="L39" s="5">
        <v>3</v>
      </c>
      <c r="M39" s="5">
        <v>4</v>
      </c>
      <c r="N39" s="5">
        <v>5</v>
      </c>
    </row>
    <row r="40" spans="1:14" x14ac:dyDescent="0.25">
      <c r="A40" s="1" t="s">
        <v>2</v>
      </c>
      <c r="B40" s="9">
        <v>736.72509466219924</v>
      </c>
      <c r="C40" s="9">
        <v>1121.3015078226415</v>
      </c>
      <c r="D40" s="9">
        <v>1268.4755020225844</v>
      </c>
      <c r="E40" s="9">
        <v>1621.5952125025244</v>
      </c>
      <c r="F40" s="9">
        <v>1634.7809446395138</v>
      </c>
      <c r="G40" s="1"/>
      <c r="I40" t="s">
        <v>2</v>
      </c>
      <c r="J40" s="5">
        <f>B40/INDEX(T4:T7,MATCH(I40,R4:R7,0))</f>
        <v>8.1858343851355464</v>
      </c>
      <c r="K40" s="5">
        <f>C40/INDEX(T4:T7,MATCH(I40,R4:R7,0))</f>
        <v>12.458905642473795</v>
      </c>
      <c r="L40" s="5">
        <f>D40/INDEX(T4:T7,MATCH(I40,R4:R7,0))</f>
        <v>14.094172244695383</v>
      </c>
      <c r="M40" s="5">
        <f>E40/INDEX(T4:T7,MATCH(I40,R4:R7,0))</f>
        <v>18.017724583361382</v>
      </c>
      <c r="N40" s="5">
        <f>F40/INDEX(T4:T7,MATCH(I40,R4:R7,0))</f>
        <v>18.16423271821682</v>
      </c>
    </row>
    <row r="41" spans="1:14" x14ac:dyDescent="0.25">
      <c r="A41" s="1" t="s">
        <v>3</v>
      </c>
      <c r="B41" s="9">
        <v>770.36197354869137</v>
      </c>
      <c r="C41" s="9">
        <v>1194.3942336574132</v>
      </c>
      <c r="D41" s="9">
        <v>1372.7135840131425</v>
      </c>
      <c r="E41" s="9">
        <v>1762.7134613795783</v>
      </c>
      <c r="F41" s="9">
        <v>1825.1861379428306</v>
      </c>
      <c r="G41" s="1"/>
      <c r="I41" t="s">
        <v>3</v>
      </c>
      <c r="J41" s="5">
        <f>B41/INDEX(T4:T7,MATCH(I41,R4:R7,0))</f>
        <v>8.373499712485776</v>
      </c>
      <c r="K41" s="5">
        <f>C41/INDEX(T4:T7,MATCH(I41,R4:R7,0))</f>
        <v>12.982546018015361</v>
      </c>
      <c r="L41" s="5">
        <f>D41/INDEX(T4:T7,MATCH(I41,R4:R7,0))</f>
        <v>14.92079982622981</v>
      </c>
      <c r="M41" s="5">
        <f>E41/INDEX(T4:T7,MATCH(I41,R4:R7,0))</f>
        <v>19.159928928038894</v>
      </c>
      <c r="N41" s="5">
        <f>F41/INDEX(T4:T7,MATCH(I41,R4:R7,0))</f>
        <v>19.838979760248158</v>
      </c>
    </row>
    <row r="42" spans="1:14" x14ac:dyDescent="0.25">
      <c r="A42" s="1" t="s">
        <v>4</v>
      </c>
      <c r="B42" s="9">
        <v>885.60715845033201</v>
      </c>
      <c r="C42" s="9">
        <v>1386.3055084682123</v>
      </c>
      <c r="D42" s="9">
        <v>1571.8236321957561</v>
      </c>
      <c r="E42" s="9">
        <v>2046.6014305795686</v>
      </c>
      <c r="F42" s="9">
        <v>2037.3285995117092</v>
      </c>
      <c r="G42" s="1"/>
      <c r="I42" t="s">
        <v>4</v>
      </c>
      <c r="J42" s="5">
        <f>B42/INDEX(T4:T7,MATCH(I42,R4:R7,0))</f>
        <v>9.6261647657644787</v>
      </c>
      <c r="K42" s="5">
        <f>C42/INDEX(T4:T7,MATCH(I42,R4:R7,0))</f>
        <v>15.068538135524047</v>
      </c>
      <c r="L42" s="5">
        <f>D42/INDEX(T4:T7,MATCH(I42,R4:R7,0))</f>
        <v>17.085039480388652</v>
      </c>
      <c r="M42" s="5">
        <f>E42/INDEX(T4:T7,MATCH(I42,R4:R7,0))</f>
        <v>22.245667723690964</v>
      </c>
      <c r="N42" s="5">
        <f>F42/INDEX(T4:T7,MATCH(I42,R4:R7,0))</f>
        <v>22.144876081649013</v>
      </c>
    </row>
    <row r="43" spans="1:14" x14ac:dyDescent="0.25">
      <c r="A43" s="1" t="s">
        <v>5</v>
      </c>
      <c r="B43" s="9">
        <v>712.5531954181929</v>
      </c>
      <c r="C43" s="9">
        <v>1128.0594380913033</v>
      </c>
      <c r="D43" s="9">
        <v>1299.4835725781613</v>
      </c>
      <c r="E43" s="9">
        <v>1658.8216677120663</v>
      </c>
      <c r="F43" s="9">
        <v>1668.4296984339126</v>
      </c>
      <c r="G43" s="1"/>
      <c r="I43" t="s">
        <v>5</v>
      </c>
      <c r="J43" s="5">
        <f>B43/INDEX(T4:T7,MATCH(I43,R4:R7,0))</f>
        <v>7.8302548947054165</v>
      </c>
      <c r="K43" s="5">
        <f>C43/INDEX(T4:T7,MATCH(I43,R4:R7,0))</f>
        <v>12.396257561442892</v>
      </c>
      <c r="L43" s="5">
        <f>D43/INDEX(T4:T7,MATCH(I43,R4:R7,0))</f>
        <v>14.280039259100674</v>
      </c>
      <c r="M43" s="5">
        <f>E43/INDEX(T4:T7,MATCH(I43,R4:R7,0))</f>
        <v>18.228809535297433</v>
      </c>
      <c r="N43" s="5">
        <f>F43/INDEX(T4:T7,MATCH(I43,R4:R7,0))</f>
        <v>18.334392290482555</v>
      </c>
    </row>
    <row r="44" spans="1:14" x14ac:dyDescent="0.25">
      <c r="G44" s="1"/>
    </row>
    <row r="45" spans="1:14" x14ac:dyDescent="0.25">
      <c r="G45" s="1"/>
    </row>
    <row r="46" spans="1:14" x14ac:dyDescent="0.25">
      <c r="G46" s="1"/>
    </row>
    <row r="47" spans="1:14" x14ac:dyDescent="0.25">
      <c r="C47" s="10" t="s">
        <v>15</v>
      </c>
      <c r="G47" s="1"/>
      <c r="J47" s="5"/>
      <c r="K47" s="7" t="str">
        <f>C47</f>
        <v>Pool - Gas not controlled</v>
      </c>
      <c r="L47" s="5"/>
      <c r="M47" s="5"/>
      <c r="N47" s="5"/>
    </row>
    <row r="48" spans="1:14" x14ac:dyDescent="0.25">
      <c r="A48" s="3" t="s">
        <v>6</v>
      </c>
      <c r="G48" s="1"/>
      <c r="I48" s="2" t="s">
        <v>6</v>
      </c>
      <c r="J48" s="5"/>
      <c r="K48" s="5"/>
      <c r="L48" s="5"/>
      <c r="M48" s="5"/>
      <c r="N48" s="5"/>
    </row>
    <row r="49" spans="1:14" x14ac:dyDescent="0.25">
      <c r="B49" s="9">
        <v>1</v>
      </c>
      <c r="C49" s="9">
        <v>2</v>
      </c>
      <c r="D49" s="9">
        <v>3</v>
      </c>
      <c r="E49" s="9">
        <v>4</v>
      </c>
      <c r="F49" s="9">
        <v>5</v>
      </c>
      <c r="G49" s="1"/>
      <c r="J49" s="5">
        <v>1</v>
      </c>
      <c r="K49" s="5">
        <v>2</v>
      </c>
      <c r="L49" s="5">
        <v>3</v>
      </c>
      <c r="M49" s="5">
        <v>4</v>
      </c>
      <c r="N49" s="5">
        <v>5</v>
      </c>
    </row>
    <row r="50" spans="1:14" x14ac:dyDescent="0.25">
      <c r="A50" s="1" t="s">
        <v>2</v>
      </c>
      <c r="B50" s="9">
        <v>1371.7067860886953</v>
      </c>
      <c r="C50" s="9">
        <v>1756.2831992491374</v>
      </c>
      <c r="D50" s="9">
        <v>1903.4571934490805</v>
      </c>
      <c r="E50" s="9">
        <v>2256.5769039290203</v>
      </c>
      <c r="F50" s="9">
        <v>2269.7626360660097</v>
      </c>
      <c r="G50" s="1"/>
      <c r="I50" t="s">
        <v>2</v>
      </c>
      <c r="J50" s="5">
        <f>B50/INDEX(T4:T7,MATCH(I50,R4:R7,0))</f>
        <v>15.241186512096615</v>
      </c>
      <c r="K50" s="5">
        <f>C50/INDEX(T4:T7,MATCH(I50,R4:R7,0))</f>
        <v>19.51425776943486</v>
      </c>
      <c r="L50" s="5">
        <f>D50/INDEX(T4:T7,MATCH(I50,R4:R7,0))</f>
        <v>21.149524371656451</v>
      </c>
      <c r="M50" s="5">
        <f>E50/INDEX(T4:T7,MATCH(I50,R4:R7,0))</f>
        <v>25.073076710322447</v>
      </c>
      <c r="N50" s="5">
        <f>F50/INDEX(T4:T7,MATCH(I50,R4:R7,0))</f>
        <v>25.219584845177884</v>
      </c>
    </row>
    <row r="51" spans="1:14" x14ac:dyDescent="0.25">
      <c r="A51" s="1" t="s">
        <v>3</v>
      </c>
      <c r="B51" s="9">
        <v>1328.2245680872538</v>
      </c>
      <c r="C51" s="9">
        <v>1752.2568281959757</v>
      </c>
      <c r="D51" s="9">
        <v>1930.5761785517047</v>
      </c>
      <c r="E51" s="9">
        <v>2320.5760559181408</v>
      </c>
      <c r="F51" s="9">
        <v>2383.048732481393</v>
      </c>
      <c r="G51" s="1"/>
      <c r="I51" t="s">
        <v>3</v>
      </c>
      <c r="J51" s="5">
        <f>B51/INDEX(T4:T7,MATCH(I51,R4:R7,0))</f>
        <v>14.437223566165802</v>
      </c>
      <c r="K51" s="5">
        <f>C51/INDEX(T4:T7,MATCH(I51,R4:R7,0))</f>
        <v>19.046269871695387</v>
      </c>
      <c r="L51" s="5">
        <f>D51/INDEX(T4:T7,MATCH(I51,R4:R7,0))</f>
        <v>20.984523679909834</v>
      </c>
      <c r="M51" s="5">
        <f>E51/INDEX(T4:T7,MATCH(I51,R4:R7,0))</f>
        <v>25.223652781718922</v>
      </c>
      <c r="N51" s="5">
        <f>F51/INDEX(T4:T7,MATCH(I51,R4:R7,0))</f>
        <v>25.902703613928185</v>
      </c>
    </row>
    <row r="52" spans="1:14" x14ac:dyDescent="0.25">
      <c r="A52" s="1" t="s">
        <v>4</v>
      </c>
      <c r="B52" s="9">
        <v>1401.5116997923153</v>
      </c>
      <c r="C52" s="9">
        <v>1902.2100498101956</v>
      </c>
      <c r="D52" s="9">
        <v>2087.7281735377392</v>
      </c>
      <c r="E52" s="9">
        <v>2562.5059719215519</v>
      </c>
      <c r="F52" s="9">
        <v>2553.2331408536929</v>
      </c>
      <c r="G52" s="1"/>
      <c r="I52" t="s">
        <v>4</v>
      </c>
      <c r="J52" s="5">
        <f>B52/INDEX(T4:T7,MATCH(I52,R4:R7,0))</f>
        <v>15.233822823829515</v>
      </c>
      <c r="K52" s="5">
        <f>C52/INDEX(T4:T7,MATCH(I52,R4:R7,0))</f>
        <v>20.676196193589082</v>
      </c>
      <c r="L52" s="5">
        <f>D52/INDEX(T4:T7,MATCH(I52,R4:R7,0))</f>
        <v>22.692697538453686</v>
      </c>
      <c r="M52" s="5">
        <f>E52/INDEX(T4:T7,MATCH(I52,R4:R7,0))</f>
        <v>27.853325781755998</v>
      </c>
      <c r="N52" s="5">
        <f>F52/INDEX(T4:T7,MATCH(I52,R4:R7,0))</f>
        <v>27.752534139714054</v>
      </c>
    </row>
    <row r="53" spans="1:14" x14ac:dyDescent="0.25">
      <c r="A53" s="1" t="s">
        <v>5</v>
      </c>
      <c r="B53" s="9">
        <v>1232.3475635590969</v>
      </c>
      <c r="C53" s="9">
        <v>1647.853806232207</v>
      </c>
      <c r="D53" s="9">
        <v>1819.2779407190653</v>
      </c>
      <c r="E53" s="9">
        <v>2178.6160358529701</v>
      </c>
      <c r="F53" s="9">
        <v>2188.2240665748163</v>
      </c>
      <c r="G53" s="1"/>
      <c r="I53" t="s">
        <v>5</v>
      </c>
      <c r="J53" s="5">
        <f>B53/INDEX(T4:T7,MATCH(I53,R4:R7,0))</f>
        <v>13.542280918231834</v>
      </c>
      <c r="K53" s="5">
        <f>C53/INDEX(T4:T7,MATCH(I53,R4:R7,0))</f>
        <v>18.108283584969307</v>
      </c>
      <c r="L53" s="5">
        <f>D53/INDEX(T4:T7,MATCH(I53,R4:R7,0))</f>
        <v>19.992065282627092</v>
      </c>
      <c r="M53" s="5">
        <f>E53/INDEX(T4:T7,MATCH(I53,R4:R7,0))</f>
        <v>23.940835558823846</v>
      </c>
      <c r="N53" s="5">
        <f>F53/INDEX(T4:T7,MATCH(I53,R4:R7,0))</f>
        <v>24.046418314008971</v>
      </c>
    </row>
    <row r="60" spans="1:14" x14ac:dyDescent="0.25">
      <c r="J60" s="4"/>
      <c r="K60" s="4"/>
      <c r="L60" s="4"/>
      <c r="M60" s="4"/>
      <c r="N60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zoomScale="85" zoomScaleNormal="85" workbookViewId="0">
      <selection activeCell="I1" sqref="I1:T1048576"/>
    </sheetView>
  </sheetViews>
  <sheetFormatPr defaultRowHeight="15" x14ac:dyDescent="0.25"/>
  <cols>
    <col min="1" max="1" width="24.140625" style="1" customWidth="1"/>
    <col min="2" max="2" width="23.42578125" style="9" customWidth="1"/>
    <col min="3" max="7" width="9.140625" style="9"/>
    <col min="8" max="8" width="9.140625" style="1"/>
    <col min="9" max="9" width="23.42578125" customWidth="1"/>
    <col min="19" max="19" width="10.28515625" bestFit="1" customWidth="1"/>
    <col min="21" max="16384" width="9.140625" style="1"/>
  </cols>
  <sheetData>
    <row r="1" spans="1:20" x14ac:dyDescent="0.25">
      <c r="C1" s="10" t="s">
        <v>1</v>
      </c>
      <c r="G1" s="1"/>
      <c r="J1" s="5"/>
      <c r="K1" s="6" t="s">
        <v>1</v>
      </c>
      <c r="L1" s="5"/>
      <c r="M1" s="5"/>
      <c r="N1" s="5"/>
    </row>
    <row r="2" spans="1:20" x14ac:dyDescent="0.25">
      <c r="C2" s="11" t="s">
        <v>7</v>
      </c>
      <c r="G2" s="1"/>
      <c r="J2" s="5"/>
      <c r="K2" s="7" t="str">
        <f>C2</f>
        <v>Neither gas nor pool</v>
      </c>
      <c r="L2" s="5"/>
      <c r="M2" s="5"/>
      <c r="N2" s="5"/>
    </row>
    <row r="3" spans="1:20" x14ac:dyDescent="0.25">
      <c r="A3" s="3" t="s">
        <v>6</v>
      </c>
      <c r="G3" s="1"/>
      <c r="I3" s="2" t="s">
        <v>6</v>
      </c>
      <c r="J3" s="5"/>
      <c r="K3" s="5"/>
      <c r="L3" s="5"/>
      <c r="M3" s="5"/>
      <c r="N3" s="5"/>
    </row>
    <row r="4" spans="1:20" x14ac:dyDescent="0.25">
      <c r="B4" s="9">
        <v>1</v>
      </c>
      <c r="C4" s="9">
        <v>2</v>
      </c>
      <c r="D4" s="9">
        <v>3</v>
      </c>
      <c r="E4" s="9">
        <v>4</v>
      </c>
      <c r="F4" s="9">
        <v>5</v>
      </c>
      <c r="G4" s="1"/>
      <c r="J4" s="5">
        <v>1</v>
      </c>
      <c r="K4" s="5">
        <v>2</v>
      </c>
      <c r="L4" s="5">
        <v>3</v>
      </c>
      <c r="M4" s="5">
        <v>4</v>
      </c>
      <c r="N4" s="5">
        <v>5</v>
      </c>
      <c r="Q4" t="s">
        <v>16</v>
      </c>
      <c r="R4" t="s">
        <v>17</v>
      </c>
      <c r="S4" s="13">
        <v>41609</v>
      </c>
      <c r="T4">
        <f>_xlfn.DAYS(S5,S4)</f>
        <v>90</v>
      </c>
    </row>
    <row r="5" spans="1:20" x14ac:dyDescent="0.25">
      <c r="A5" s="1" t="s">
        <v>2</v>
      </c>
      <c r="B5" s="9">
        <v>794.84088094455092</v>
      </c>
      <c r="C5" s="9">
        <v>1197.2623930505008</v>
      </c>
      <c r="D5" s="9">
        <v>1325.7276735036814</v>
      </c>
      <c r="E5" s="9">
        <v>1660.8017206325035</v>
      </c>
      <c r="F5" s="9">
        <v>1784.7752520732192</v>
      </c>
      <c r="G5" s="1"/>
      <c r="I5" t="s">
        <v>2</v>
      </c>
      <c r="J5" s="5">
        <f>B5/INDEX(T4:T7,MATCH(I5,R4:R7,0))</f>
        <v>8.831565343828343</v>
      </c>
      <c r="K5" s="5">
        <f>C5/INDEX(T4:T7,MATCH(I5,R4:R7,0))</f>
        <v>13.302915478338898</v>
      </c>
      <c r="L5" s="5">
        <f>D5/INDEX(T4:T7,MATCH(I5,R4:R7,0))</f>
        <v>14.730307483374238</v>
      </c>
      <c r="M5" s="5">
        <f>E5/INDEX(T4:T7,MATCH(I5,R4:R7,0))</f>
        <v>18.453352451472259</v>
      </c>
      <c r="N5" s="5">
        <f>F5/INDEX(T4:T7,MATCH(I5,R4:R7,0))</f>
        <v>19.830836134146882</v>
      </c>
      <c r="R5" s="13" t="s">
        <v>18</v>
      </c>
      <c r="S5" s="13">
        <v>41699</v>
      </c>
      <c r="T5">
        <f t="shared" ref="T5:T7" si="0">_xlfn.DAYS(S6,S5)</f>
        <v>92</v>
      </c>
    </row>
    <row r="6" spans="1:20" x14ac:dyDescent="0.25">
      <c r="A6" s="1" t="s">
        <v>3</v>
      </c>
      <c r="B6" s="9">
        <v>744.55816553052807</v>
      </c>
      <c r="C6" s="9">
        <v>1138.2297578466791</v>
      </c>
      <c r="D6" s="9">
        <v>1303.1206207821365</v>
      </c>
      <c r="E6" s="9">
        <v>1642.5863731280747</v>
      </c>
      <c r="F6" s="9">
        <v>1798.1187458169738</v>
      </c>
      <c r="G6" s="1"/>
      <c r="I6" t="s">
        <v>3</v>
      </c>
      <c r="J6" s="5">
        <f>B6/INDEX(T4:T7,MATCH(I6,R4:R7,0))</f>
        <v>8.0930235383753057</v>
      </c>
      <c r="K6" s="5">
        <f>C6/INDEX(T4:T7,MATCH(I6,R4:R7,0))</f>
        <v>12.37206258528999</v>
      </c>
      <c r="L6" s="5">
        <f>D6/INDEX(T4:T7,MATCH(I6,R4:R7,0))</f>
        <v>14.164354573718875</v>
      </c>
      <c r="M6" s="5">
        <f>E6/INDEX(T4:T7,MATCH(I6,R4:R7,0))</f>
        <v>17.854199707913857</v>
      </c>
      <c r="N6" s="5">
        <f>F6/INDEX(T4:T7,MATCH(I6,R4:R7,0))</f>
        <v>19.544768976271456</v>
      </c>
      <c r="R6" s="13" t="s">
        <v>19</v>
      </c>
      <c r="S6" s="13">
        <v>41791</v>
      </c>
      <c r="T6">
        <f t="shared" si="0"/>
        <v>92</v>
      </c>
    </row>
    <row r="7" spans="1:20" x14ac:dyDescent="0.25">
      <c r="A7" s="1" t="s">
        <v>4</v>
      </c>
      <c r="B7" s="9">
        <v>792.38012750811095</v>
      </c>
      <c r="C7" s="9">
        <v>1237.7176270335237</v>
      </c>
      <c r="D7" s="9">
        <v>1382.8768628142104</v>
      </c>
      <c r="E7" s="9">
        <v>1789.9809074543693</v>
      </c>
      <c r="F7" s="9">
        <v>1861.667592760009</v>
      </c>
      <c r="G7" s="1"/>
      <c r="I7" t="s">
        <v>4</v>
      </c>
      <c r="J7" s="5">
        <f>B7/INDEX(T4:T7,MATCH(I7,R4:R7,0))</f>
        <v>8.6128274729142493</v>
      </c>
      <c r="K7" s="5">
        <f>C7/INDEX(T4:T7,MATCH(I7,R4:R7,0))</f>
        <v>13.453452467755692</v>
      </c>
      <c r="L7" s="5">
        <f>D7/INDEX(T4:T7,MATCH(I7,R4:R7,0))</f>
        <v>15.031270247980547</v>
      </c>
      <c r="M7" s="5">
        <f>E7/INDEX(T4:T7,MATCH(I7,R4:R7,0))</f>
        <v>19.456314211460537</v>
      </c>
      <c r="N7" s="5">
        <f>F7/INDEX(T4:T7,MATCH(I7,R4:R7,0))</f>
        <v>20.235517312608795</v>
      </c>
      <c r="R7" s="13" t="s">
        <v>20</v>
      </c>
      <c r="S7" s="13">
        <v>41883</v>
      </c>
      <c r="T7">
        <f t="shared" si="0"/>
        <v>91</v>
      </c>
    </row>
    <row r="8" spans="1:20" x14ac:dyDescent="0.25">
      <c r="A8" s="1" t="s">
        <v>5</v>
      </c>
      <c r="B8" s="9">
        <v>721.03437475524242</v>
      </c>
      <c r="C8" s="9">
        <v>1143.7144556888697</v>
      </c>
      <c r="D8" s="9">
        <v>1273.4029191760151</v>
      </c>
      <c r="E8" s="9">
        <v>1605.0619168594578</v>
      </c>
      <c r="F8" s="9">
        <v>1718.1288431084108</v>
      </c>
      <c r="G8" s="1"/>
      <c r="I8" t="s">
        <v>5</v>
      </c>
      <c r="J8" s="5">
        <f>B8/INDEX(T4:T7,MATCH(I8,R4:R7,0))</f>
        <v>7.9234546676400264</v>
      </c>
      <c r="K8" s="5">
        <f>C8/INDEX(T4:T7,MATCH(I8,R4:R7,0))</f>
        <v>12.568290721855712</v>
      </c>
      <c r="L8" s="5">
        <f>D8/INDEX(T4:T7,MATCH(I8,R4:R7,0))</f>
        <v>13.993438672263903</v>
      </c>
      <c r="M8" s="5">
        <f>E8/INDEX(T4:T7,MATCH(I8,R4:R7,0))</f>
        <v>17.638043042411624</v>
      </c>
      <c r="N8" s="5">
        <f>F8/INDEX(T4:T7,MATCH(I8,R4:R7,0))</f>
        <v>18.880536737455063</v>
      </c>
      <c r="R8" s="13"/>
      <c r="S8" s="14">
        <v>41974</v>
      </c>
      <c r="T8">
        <f>SUM(T4:T7)</f>
        <v>365</v>
      </c>
    </row>
    <row r="9" spans="1:20" x14ac:dyDescent="0.25">
      <c r="G9" s="1"/>
      <c r="J9" s="5"/>
      <c r="K9" s="5"/>
      <c r="L9" s="5"/>
      <c r="M9" s="5"/>
      <c r="N9" s="5"/>
      <c r="R9" s="14"/>
    </row>
    <row r="10" spans="1:20" x14ac:dyDescent="0.25">
      <c r="C10" s="10" t="s">
        <v>8</v>
      </c>
      <c r="G10" s="1"/>
      <c r="J10" s="5"/>
      <c r="K10" s="7" t="str">
        <f>C10</f>
        <v>Gas but no pool</v>
      </c>
      <c r="L10" s="5"/>
      <c r="M10" s="5"/>
      <c r="N10" s="5"/>
    </row>
    <row r="11" spans="1:20" x14ac:dyDescent="0.25">
      <c r="A11" s="3" t="s">
        <v>6</v>
      </c>
      <c r="G11" s="1"/>
      <c r="I11" s="2" t="s">
        <v>6</v>
      </c>
      <c r="J11" s="5"/>
      <c r="K11" s="5"/>
      <c r="L11" s="5"/>
      <c r="M11" s="5"/>
      <c r="N11" s="5"/>
    </row>
    <row r="12" spans="1:20" x14ac:dyDescent="0.25"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1"/>
      <c r="J12" s="5">
        <v>1</v>
      </c>
      <c r="K12" s="5">
        <v>2</v>
      </c>
      <c r="L12" s="5">
        <v>3</v>
      </c>
      <c r="M12" s="5">
        <v>4</v>
      </c>
      <c r="N12" s="5">
        <v>5</v>
      </c>
    </row>
    <row r="13" spans="1:20" x14ac:dyDescent="0.25">
      <c r="A13" s="1" t="s">
        <v>2</v>
      </c>
      <c r="B13" s="9">
        <v>543.81091026413162</v>
      </c>
      <c r="C13" s="9">
        <v>1016.2914796253507</v>
      </c>
      <c r="D13" s="9">
        <v>1358.5365015587004</v>
      </c>
      <c r="E13" s="9">
        <v>1951.9472536001879</v>
      </c>
      <c r="F13" s="9">
        <v>1244.6595156363958</v>
      </c>
      <c r="G13" s="1"/>
      <c r="I13" t="s">
        <v>2</v>
      </c>
      <c r="J13" s="5">
        <f>B13/INDEX(T4:T7,MATCH(I13,R4:R7,0))</f>
        <v>6.0423434473792401</v>
      </c>
      <c r="K13" s="5">
        <f>C13/INDEX(T4:T7,MATCH(I13,R4:R7,0))</f>
        <v>11.292127551392785</v>
      </c>
      <c r="L13" s="5">
        <f>D13/INDEX(T4:T7,MATCH(I13,R4:R7,0))</f>
        <v>15.094850017318892</v>
      </c>
      <c r="M13" s="5">
        <f>E13/INDEX(T4:T7,MATCH(I13,R4:R7,0))</f>
        <v>21.688302817779864</v>
      </c>
      <c r="N13" s="5">
        <f>F13/INDEX(T4:T7,MATCH(I13,R4:R7,0))</f>
        <v>13.829550173737731</v>
      </c>
    </row>
    <row r="14" spans="1:20" x14ac:dyDescent="0.25">
      <c r="A14" s="1" t="s">
        <v>3</v>
      </c>
      <c r="B14" s="9">
        <v>429.98376086966897</v>
      </c>
      <c r="C14" s="9">
        <v>909.70512898921015</v>
      </c>
      <c r="D14" s="9">
        <v>1106.8763807622131</v>
      </c>
      <c r="E14" s="9">
        <v>1622.9063103856492</v>
      </c>
      <c r="F14" s="9">
        <v>1028.9848494433686</v>
      </c>
      <c r="G14" s="1"/>
      <c r="I14" t="s">
        <v>3</v>
      </c>
      <c r="J14" s="5">
        <f>B14/INDEX(T4:T7,MATCH(I14,R4:R7,0))</f>
        <v>4.6737365311920538</v>
      </c>
      <c r="K14" s="5">
        <f>C14/INDEX(T4:T7,MATCH(I14,R4:R7,0))</f>
        <v>9.888099228143588</v>
      </c>
      <c r="L14" s="5">
        <f>D14/INDEX(T4:T7,MATCH(I14,R4:R7,0))</f>
        <v>12.031265008284924</v>
      </c>
      <c r="M14" s="5">
        <f>E14/INDEX(T4:T7,MATCH(I14,R4:R7,0))</f>
        <v>17.64028598245271</v>
      </c>
      <c r="N14" s="5">
        <f>F14/INDEX(T4:T7,MATCH(I14,R4:R7,0))</f>
        <v>11.184617928732267</v>
      </c>
    </row>
    <row r="15" spans="1:20" x14ac:dyDescent="0.25">
      <c r="A15" s="1" t="s">
        <v>4</v>
      </c>
      <c r="B15" s="9">
        <v>457.37888309889746</v>
      </c>
      <c r="C15" s="9">
        <v>868.12323826600516</v>
      </c>
      <c r="D15" s="9">
        <v>1164.3266313767997</v>
      </c>
      <c r="E15" s="9">
        <v>1591.1910377928255</v>
      </c>
      <c r="F15" s="9">
        <v>1042.1408318620338</v>
      </c>
      <c r="G15" s="1"/>
      <c r="I15" t="s">
        <v>4</v>
      </c>
      <c r="J15" s="5">
        <f>B15/INDEX(T4:T7,MATCH(I15,R4:R7,0))</f>
        <v>4.9715095989010596</v>
      </c>
      <c r="K15" s="5">
        <f>C15/INDEX(T4:T7,MATCH(I15,R4:R7,0))</f>
        <v>9.4361221550652736</v>
      </c>
      <c r="L15" s="5">
        <f>D15/INDEX(T4:T7,MATCH(I15,R4:R7,0))</f>
        <v>12.655724254095649</v>
      </c>
      <c r="M15" s="5">
        <f>E15/INDEX(T4:T7,MATCH(I15,R4:R7,0))</f>
        <v>17.295554758617669</v>
      </c>
      <c r="N15" s="5">
        <f>F15/INDEX(T4:T7,MATCH(I15,R4:R7,0))</f>
        <v>11.327617737630803</v>
      </c>
    </row>
    <row r="16" spans="1:20" x14ac:dyDescent="0.25">
      <c r="A16" s="1" t="s">
        <v>5</v>
      </c>
      <c r="B16" s="9">
        <v>477.54311176012061</v>
      </c>
      <c r="C16" s="9">
        <v>835.98881591359088</v>
      </c>
      <c r="D16" s="9">
        <v>1289.2757053731509</v>
      </c>
      <c r="E16" s="9">
        <v>1776.8202545649738</v>
      </c>
      <c r="F16" s="9">
        <v>1102.9093636344458</v>
      </c>
      <c r="G16" s="1"/>
      <c r="I16" t="s">
        <v>5</v>
      </c>
      <c r="J16" s="5">
        <f>B16/INDEX(T4:T7,MATCH(I16,R4:R7,0))</f>
        <v>5.2477265028584679</v>
      </c>
      <c r="K16" s="5">
        <f>C16/INDEX(T4:T7,MATCH(I16,R4:R7,0))</f>
        <v>9.1866902847647349</v>
      </c>
      <c r="L16" s="5">
        <f>D16/INDEX(T4:T7,MATCH(I16,R4:R7,0))</f>
        <v>14.167864894210449</v>
      </c>
      <c r="M16" s="5">
        <f>E16/INDEX(T4:T7,MATCH(I16,R4:R7,0))</f>
        <v>19.525497302911798</v>
      </c>
      <c r="N16" s="5">
        <f>F16/INDEX(T4:T7,MATCH(I16,R4:R7,0))</f>
        <v>12.119883116862042</v>
      </c>
    </row>
    <row r="17" spans="1:14" x14ac:dyDescent="0.25">
      <c r="G17" s="1"/>
      <c r="J17" s="5"/>
      <c r="K17" s="5"/>
      <c r="L17" s="5"/>
      <c r="M17" s="5"/>
      <c r="N17" s="5"/>
    </row>
    <row r="18" spans="1:14" x14ac:dyDescent="0.25">
      <c r="C18" s="10" t="s">
        <v>9</v>
      </c>
      <c r="G18" s="1"/>
      <c r="J18" s="5"/>
      <c r="K18" s="7" t="str">
        <f>C18</f>
        <v>Pool but no gas</v>
      </c>
      <c r="L18" s="5"/>
      <c r="M18" s="5"/>
      <c r="N18" s="5"/>
    </row>
    <row r="19" spans="1:14" x14ac:dyDescent="0.25">
      <c r="A19" s="3" t="s">
        <v>6</v>
      </c>
      <c r="G19" s="1"/>
      <c r="I19" s="2" t="s">
        <v>6</v>
      </c>
      <c r="J19" s="5"/>
      <c r="K19" s="5"/>
      <c r="L19" s="5"/>
      <c r="M19" s="5"/>
      <c r="N19" s="5"/>
    </row>
    <row r="20" spans="1:14" x14ac:dyDescent="0.25"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1"/>
      <c r="J20" s="5">
        <v>1</v>
      </c>
      <c r="K20" s="5">
        <v>2</v>
      </c>
      <c r="L20" s="5">
        <v>3</v>
      </c>
      <c r="M20" s="5">
        <v>4</v>
      </c>
      <c r="N20" s="5">
        <v>5</v>
      </c>
    </row>
    <row r="21" spans="1:14" x14ac:dyDescent="0.25">
      <c r="A21" s="1" t="s">
        <v>2</v>
      </c>
      <c r="B21" s="9">
        <v>1448.8929418614898</v>
      </c>
      <c r="C21" s="9">
        <v>1851.3144539674397</v>
      </c>
      <c r="D21" s="9">
        <v>1979.7797344206203</v>
      </c>
      <c r="E21" s="9">
        <v>2314.8537815494424</v>
      </c>
      <c r="F21" s="9">
        <v>2438.8273129901581</v>
      </c>
      <c r="G21" s="1"/>
      <c r="I21" t="s">
        <v>2</v>
      </c>
      <c r="J21" s="5">
        <f>B21/INDEX(T4:T7,MATCH(I21,R4:R7,0))</f>
        <v>16.098810465127663</v>
      </c>
      <c r="K21" s="5">
        <f>C21/INDEX(T4:T7,MATCH(I21,R4:R7,0))</f>
        <v>20.570160599638218</v>
      </c>
      <c r="L21" s="5">
        <f>D21/INDEX(T4:T7,MATCH(I21,R4:R7,0))</f>
        <v>21.997552604673558</v>
      </c>
      <c r="M21" s="5">
        <f>E21/INDEX(T4:T7,MATCH(I21,R4:R7,0))</f>
        <v>25.720597572771581</v>
      </c>
      <c r="N21" s="5">
        <f>F21/INDEX(T4:T7,MATCH(I21,R4:R7,0))</f>
        <v>27.0980812554462</v>
      </c>
    </row>
    <row r="22" spans="1:14" x14ac:dyDescent="0.25">
      <c r="A22" s="1" t="s">
        <v>3</v>
      </c>
      <c r="B22" s="9">
        <v>1247.1698705568563</v>
      </c>
      <c r="C22" s="9">
        <v>1640.8414628730072</v>
      </c>
      <c r="D22" s="9">
        <v>1805.7323258084646</v>
      </c>
      <c r="E22" s="9">
        <v>2145.198078154403</v>
      </c>
      <c r="F22" s="9">
        <v>2300.7304508433022</v>
      </c>
      <c r="G22" s="1"/>
      <c r="I22" t="s">
        <v>3</v>
      </c>
      <c r="J22" s="5">
        <f>B22/INDEX(T4:T7,MATCH(I22,R4:R7,0))</f>
        <v>13.556194245183221</v>
      </c>
      <c r="K22" s="5">
        <f>C22/INDEX(T4:T7,MATCH(I22,R4:R7,0))</f>
        <v>17.835233292097904</v>
      </c>
      <c r="L22" s="5">
        <f>D22/INDEX(T4:T7,MATCH(I22,R4:R7,0))</f>
        <v>19.62752528052679</v>
      </c>
      <c r="M22" s="5">
        <f>E22/INDEX(T4:T7,MATCH(I22,R4:R7,0))</f>
        <v>23.317370414721772</v>
      </c>
      <c r="N22" s="5">
        <f>F22/INDEX(T4:T7,MATCH(I22,R4:R7,0))</f>
        <v>25.007939683079371</v>
      </c>
    </row>
    <row r="23" spans="1:14" x14ac:dyDescent="0.25">
      <c r="A23" s="1" t="s">
        <v>4</v>
      </c>
      <c r="B23" s="9">
        <v>1213.6608091469302</v>
      </c>
      <c r="C23" s="9">
        <v>1658.998308672343</v>
      </c>
      <c r="D23" s="9">
        <v>1804.1575444530297</v>
      </c>
      <c r="E23" s="9">
        <v>2211.2615890931884</v>
      </c>
      <c r="F23" s="9">
        <v>2282.9482743988283</v>
      </c>
      <c r="G23" s="1"/>
      <c r="I23" t="s">
        <v>4</v>
      </c>
      <c r="J23" s="5">
        <f>B23/INDEX(T4:T7,MATCH(I23,R4:R7,0))</f>
        <v>13.191965316814459</v>
      </c>
      <c r="K23" s="5">
        <f>C23/INDEX(T4:T7,MATCH(I23,R4:R7,0))</f>
        <v>18.032590311655902</v>
      </c>
      <c r="L23" s="5">
        <f>D23/INDEX(T4:T7,MATCH(I23,R4:R7,0))</f>
        <v>19.610408091880757</v>
      </c>
      <c r="M23" s="5">
        <f>E23/INDEX(T4:T7,MATCH(I23,R4:R7,0))</f>
        <v>24.035452055360743</v>
      </c>
      <c r="N23" s="5">
        <f>F23/INDEX(T4:T7,MATCH(I23,R4:R7,0))</f>
        <v>24.814655156509001</v>
      </c>
    </row>
    <row r="24" spans="1:14" x14ac:dyDescent="0.25">
      <c r="A24" s="1" t="s">
        <v>5</v>
      </c>
      <c r="B24" s="9">
        <v>1213.6831248399669</v>
      </c>
      <c r="C24" s="9">
        <v>1636.363205773594</v>
      </c>
      <c r="D24" s="9">
        <v>1766.0516692607396</v>
      </c>
      <c r="E24" s="9">
        <v>2097.7106669441819</v>
      </c>
      <c r="F24" s="9">
        <v>2210.7775931931351</v>
      </c>
      <c r="G24" s="1"/>
      <c r="I24" t="s">
        <v>5</v>
      </c>
      <c r="J24" s="5">
        <f>B24/INDEX(T4:T7,MATCH(I24,R4:R7,0))</f>
        <v>13.337177196043593</v>
      </c>
      <c r="K24" s="5">
        <f>C24/INDEX(T4:T7,MATCH(I24,R4:R7,0))</f>
        <v>17.982013250259275</v>
      </c>
      <c r="L24" s="5">
        <f>D24/INDEX(T4:T7,MATCH(I24,R4:R7,0))</f>
        <v>19.407161200667467</v>
      </c>
      <c r="M24" s="5">
        <f>E24/INDEX(T4:T7,MATCH(I24,R4:R7,0))</f>
        <v>23.051765570815185</v>
      </c>
      <c r="N24" s="5">
        <f>F24/INDEX(T4:T7,MATCH(I24,R4:R7,0))</f>
        <v>24.294259265858628</v>
      </c>
    </row>
    <row r="25" spans="1:14" x14ac:dyDescent="0.25">
      <c r="G25" s="1"/>
      <c r="J25" s="5"/>
      <c r="K25" s="5"/>
      <c r="L25" s="5"/>
      <c r="M25" s="5"/>
      <c r="N25" s="5"/>
    </row>
    <row r="26" spans="1:14" x14ac:dyDescent="0.25">
      <c r="C26" s="10" t="s">
        <v>10</v>
      </c>
      <c r="G26" s="1"/>
      <c r="J26" s="5"/>
      <c r="K26" s="7" t="str">
        <f>C26</f>
        <v>Both pool and gas</v>
      </c>
      <c r="L26" s="5"/>
      <c r="M26" s="5"/>
      <c r="N26" s="5"/>
    </row>
    <row r="27" spans="1:14" x14ac:dyDescent="0.25">
      <c r="A27" s="1" t="s">
        <v>6</v>
      </c>
      <c r="G27" s="1"/>
      <c r="I27" s="2" t="s">
        <v>6</v>
      </c>
      <c r="J27" s="5"/>
      <c r="K27" s="5"/>
      <c r="L27" s="5"/>
      <c r="M27" s="5"/>
      <c r="N27" s="5"/>
    </row>
    <row r="28" spans="1:14" x14ac:dyDescent="0.25"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1"/>
      <c r="J28" s="5">
        <v>1</v>
      </c>
      <c r="K28" s="5">
        <v>2</v>
      </c>
      <c r="L28" s="5">
        <v>3</v>
      </c>
      <c r="M28" s="5">
        <v>4</v>
      </c>
      <c r="N28" s="5">
        <v>5</v>
      </c>
    </row>
    <row r="29" spans="1:14" x14ac:dyDescent="0.25">
      <c r="A29" s="1" t="s">
        <v>2</v>
      </c>
      <c r="B29" s="9">
        <v>1197.8629711810704</v>
      </c>
      <c r="C29" s="9">
        <v>1670.3435405422895</v>
      </c>
      <c r="D29" s="9">
        <v>2012.5885624756393</v>
      </c>
      <c r="E29" s="9">
        <v>2605.9993145171265</v>
      </c>
      <c r="F29" s="9">
        <v>1898.7115765533347</v>
      </c>
      <c r="G29" s="1"/>
      <c r="I29" t="s">
        <v>2</v>
      </c>
      <c r="J29" s="5">
        <f>B29/INDEX(T4:T7,MATCH(I29,R4:R7,0))</f>
        <v>13.30958856867856</v>
      </c>
      <c r="K29" s="5">
        <f>C29/INDEX(T4:T7,MATCH(I29,R4:R7,0))</f>
        <v>18.559372672692106</v>
      </c>
      <c r="L29" s="5">
        <f>D29/INDEX(T4:T7,MATCH(I29,R4:R7,0))</f>
        <v>22.362095138618216</v>
      </c>
      <c r="M29" s="5">
        <f>E29/INDEX(T4:T7,MATCH(I29,R4:R7,0))</f>
        <v>28.955547939079185</v>
      </c>
      <c r="N29" s="5">
        <f>F29/INDEX(T4:T7,MATCH(I29,R4:R7,0))</f>
        <v>21.096795295037051</v>
      </c>
    </row>
    <row r="30" spans="1:14" x14ac:dyDescent="0.25">
      <c r="A30" s="1" t="s">
        <v>3</v>
      </c>
      <c r="B30" s="9">
        <v>932.59546589599711</v>
      </c>
      <c r="C30" s="9">
        <v>1412.3168340155382</v>
      </c>
      <c r="D30" s="9">
        <v>1609.4880857885412</v>
      </c>
      <c r="E30" s="9">
        <v>2125.5180154119776</v>
      </c>
      <c r="F30" s="9">
        <v>1531.5965544696967</v>
      </c>
      <c r="G30" s="1"/>
      <c r="I30" t="s">
        <v>3</v>
      </c>
      <c r="J30" s="5">
        <f>B30/INDEX(T4:T7,MATCH(I30,R4:R7,0))</f>
        <v>10.136907237999969</v>
      </c>
      <c r="K30" s="5">
        <f>C30/INDEX(T4:T7,MATCH(I30,R4:R7,0))</f>
        <v>15.351269934951503</v>
      </c>
      <c r="L30" s="5">
        <f>D30/INDEX(T4:T7,MATCH(I30,R4:R7,0))</f>
        <v>17.494435715092838</v>
      </c>
      <c r="M30" s="5">
        <f>E30/INDEX(T4:T7,MATCH(I30,R4:R7,0))</f>
        <v>23.103456689260625</v>
      </c>
      <c r="N30" s="5">
        <f>F30/INDEX(T4:T7,MATCH(I30,R4:R7,0))</f>
        <v>16.647788635540181</v>
      </c>
    </row>
    <row r="31" spans="1:14" x14ac:dyDescent="0.25">
      <c r="A31" s="1" t="s">
        <v>4</v>
      </c>
      <c r="B31" s="9">
        <v>878.65956473771655</v>
      </c>
      <c r="C31" s="9">
        <v>1289.4039199048243</v>
      </c>
      <c r="D31" s="9">
        <v>1585.607313015619</v>
      </c>
      <c r="E31" s="9">
        <v>2012.4717194316443</v>
      </c>
      <c r="F31" s="9">
        <v>1463.4215135008531</v>
      </c>
      <c r="G31" s="1"/>
      <c r="I31" t="s">
        <v>4</v>
      </c>
      <c r="J31" s="5">
        <f>B31/INDEX(T4:T7,MATCH(I31,R4:R7,0))</f>
        <v>9.5506474428012673</v>
      </c>
      <c r="K31" s="5">
        <f>C31/INDEX(T4:T7,MATCH(I31,R4:R7,0))</f>
        <v>14.015259998965481</v>
      </c>
      <c r="L31" s="5">
        <f>D31/INDEX(T4:T7,MATCH(I31,R4:R7,0))</f>
        <v>17.234862097995858</v>
      </c>
      <c r="M31" s="5">
        <f>E31/INDEX(T4:T7,MATCH(I31,R4:R7,0))</f>
        <v>21.874692602517872</v>
      </c>
      <c r="N31" s="5">
        <f>F31/INDEX(T4:T7,MATCH(I31,R4:R7,0))</f>
        <v>15.906755581531012</v>
      </c>
    </row>
    <row r="32" spans="1:14" x14ac:dyDescent="0.25">
      <c r="A32" s="1" t="s">
        <v>5</v>
      </c>
      <c r="B32" s="9">
        <v>970.19186184484511</v>
      </c>
      <c r="C32" s="9">
        <v>1328.637565998315</v>
      </c>
      <c r="D32" s="9">
        <v>1781.9244554578752</v>
      </c>
      <c r="E32" s="9">
        <v>2269.469004649698</v>
      </c>
      <c r="F32" s="9">
        <v>1595.55811371917</v>
      </c>
      <c r="G32" s="1"/>
      <c r="I32" t="s">
        <v>5</v>
      </c>
      <c r="J32" s="5">
        <f>B32/INDEX(T4:T7,MATCH(I32,R4:R7,0))</f>
        <v>10.661449031262034</v>
      </c>
      <c r="K32" s="5">
        <f>C32/INDEX(T4:T7,MATCH(I32,R4:R7,0))</f>
        <v>14.600412813168298</v>
      </c>
      <c r="L32" s="5">
        <f>D32/INDEX(T4:T7,MATCH(I32,R4:R7,0))</f>
        <v>19.581587422614014</v>
      </c>
      <c r="M32" s="5">
        <f>E32/INDEX(T4:T7,MATCH(I32,R4:R7,0))</f>
        <v>24.939219831315363</v>
      </c>
      <c r="N32" s="5">
        <f>F32/INDEX(T4:T7,MATCH(I32,R4:R7,0))</f>
        <v>17.533605645265606</v>
      </c>
    </row>
    <row r="33" spans="1:14" x14ac:dyDescent="0.25">
      <c r="G33" s="1"/>
      <c r="J33" s="5"/>
      <c r="K33" s="5"/>
      <c r="L33" s="5"/>
      <c r="M33" s="5"/>
      <c r="N33" s="5"/>
    </row>
    <row r="34" spans="1:14" x14ac:dyDescent="0.25">
      <c r="G34" s="1"/>
    </row>
    <row r="35" spans="1:14" x14ac:dyDescent="0.25">
      <c r="G35" s="1"/>
      <c r="J35" s="4"/>
      <c r="K35" s="4"/>
      <c r="L35" s="4"/>
      <c r="M35" s="4"/>
      <c r="N35" s="4"/>
    </row>
    <row r="36" spans="1:14" x14ac:dyDescent="0.25">
      <c r="G36" s="1"/>
    </row>
    <row r="37" spans="1:14" x14ac:dyDescent="0.25">
      <c r="C37" s="10" t="s">
        <v>14</v>
      </c>
      <c r="G37" s="1"/>
      <c r="J37" s="5"/>
      <c r="K37" s="7" t="str">
        <f>C37</f>
        <v>No Pool - Gas not controlled</v>
      </c>
      <c r="L37" s="5"/>
      <c r="M37" s="5"/>
      <c r="N37" s="5"/>
    </row>
    <row r="38" spans="1:14" x14ac:dyDescent="0.25">
      <c r="A38" s="3" t="s">
        <v>6</v>
      </c>
      <c r="G38" s="1"/>
      <c r="I38" s="2" t="s">
        <v>6</v>
      </c>
      <c r="J38" s="5"/>
      <c r="K38" s="5"/>
      <c r="L38" s="5"/>
      <c r="M38" s="5"/>
      <c r="N38" s="5"/>
    </row>
    <row r="39" spans="1:14" x14ac:dyDescent="0.25">
      <c r="B39" s="9">
        <v>1</v>
      </c>
      <c r="C39" s="9">
        <v>2</v>
      </c>
      <c r="D39" s="9">
        <v>3</v>
      </c>
      <c r="E39" s="9">
        <v>4</v>
      </c>
      <c r="F39" s="9">
        <v>5</v>
      </c>
      <c r="G39" s="1"/>
      <c r="J39" s="5">
        <v>1</v>
      </c>
      <c r="K39" s="5">
        <v>2</v>
      </c>
      <c r="L39" s="5">
        <v>3</v>
      </c>
      <c r="M39" s="5">
        <v>4</v>
      </c>
      <c r="N39" s="5">
        <v>5</v>
      </c>
    </row>
    <row r="40" spans="1:14" x14ac:dyDescent="0.25">
      <c r="A40" s="1" t="s">
        <v>2</v>
      </c>
      <c r="B40" s="9">
        <v>771.48756216977517</v>
      </c>
      <c r="C40" s="9">
        <v>1174.2102624100676</v>
      </c>
      <c r="D40" s="9">
        <v>1328.328680287721</v>
      </c>
      <c r="E40" s="9">
        <v>1698.1103893215068</v>
      </c>
      <c r="F40" s="9">
        <v>1711.9182919102657</v>
      </c>
      <c r="G40" s="1"/>
      <c r="I40" t="s">
        <v>2</v>
      </c>
      <c r="J40" s="5">
        <f>B40/INDEX(T4:T7,MATCH(I40,R4:R7,0))</f>
        <v>8.5720840241086123</v>
      </c>
      <c r="K40" s="5">
        <f>C40/INDEX(T4:T7,MATCH(I40,R4:R7,0))</f>
        <v>13.046780693445195</v>
      </c>
      <c r="L40" s="5">
        <f>D40/INDEX(T4:T7,MATCH(I40,R4:R7,0))</f>
        <v>14.759207558752456</v>
      </c>
      <c r="M40" s="5">
        <f>E40/INDEX(T4:T7,MATCH(I40,R4:R7,0))</f>
        <v>18.867893214683409</v>
      </c>
      <c r="N40" s="5">
        <f>F40/INDEX(T4:T7,MATCH(I40,R4:R7,0))</f>
        <v>19.021314354558509</v>
      </c>
    </row>
    <row r="41" spans="1:14" x14ac:dyDescent="0.25">
      <c r="A41" s="1" t="s">
        <v>3</v>
      </c>
      <c r="B41" s="9">
        <v>715.16972872812539</v>
      </c>
      <c r="C41" s="9">
        <v>1108.8223840337562</v>
      </c>
      <c r="D41" s="9">
        <v>1274.3661229509548</v>
      </c>
      <c r="E41" s="9">
        <v>1636.4246306097923</v>
      </c>
      <c r="F41" s="9">
        <v>1694.4214797336506</v>
      </c>
      <c r="G41" s="1"/>
      <c r="I41" t="s">
        <v>3</v>
      </c>
      <c r="J41" s="5">
        <f>B41/INDEX(T4:T7,MATCH(I41,R4:R7,0))</f>
        <v>7.7735840079144065</v>
      </c>
      <c r="K41" s="5">
        <f>C41/INDEX(T4:T7,MATCH(I41,R4:R7,0))</f>
        <v>12.052417217758219</v>
      </c>
      <c r="L41" s="5">
        <f>D41/INDEX(T4:T7,MATCH(I41,R4:R7,0))</f>
        <v>13.851805684249509</v>
      </c>
      <c r="M41" s="5">
        <f>E41/INDEX(T4:T7,MATCH(I41,R4:R7,0))</f>
        <v>17.787224245758612</v>
      </c>
      <c r="N41" s="5">
        <f>F41/INDEX(T4:T7,MATCH(I41,R4:R7,0))</f>
        <v>18.417624779713595</v>
      </c>
    </row>
    <row r="42" spans="1:14" x14ac:dyDescent="0.25">
      <c r="A42" s="1" t="s">
        <v>4</v>
      </c>
      <c r="B42" s="9">
        <v>760.66086373638132</v>
      </c>
      <c r="C42" s="9">
        <v>1190.7179559378801</v>
      </c>
      <c r="D42" s="9">
        <v>1350.0621695509192</v>
      </c>
      <c r="E42" s="9">
        <v>1757.8557231096245</v>
      </c>
      <c r="F42" s="9">
        <v>1749.891153692975</v>
      </c>
      <c r="G42" s="1"/>
      <c r="I42" t="s">
        <v>4</v>
      </c>
      <c r="J42" s="5">
        <f>B42/INDEX(T4:T7,MATCH(I42,R4:R7,0))</f>
        <v>8.2680528666997972</v>
      </c>
      <c r="K42" s="5">
        <f>C42/INDEX(T4:T7,MATCH(I42,R4:R7,0))</f>
        <v>12.942586477585653</v>
      </c>
      <c r="L42" s="5">
        <f>D42/INDEX(T4:T7,MATCH(I42,R4:R7,0))</f>
        <v>14.674588799466513</v>
      </c>
      <c r="M42" s="5">
        <f>E42/INDEX(T4:T7,MATCH(I42,R4:R7,0))</f>
        <v>19.107127425104615</v>
      </c>
      <c r="N42" s="5">
        <f>F42/INDEX(T4:T7,MATCH(I42,R4:R7,0))</f>
        <v>19.020556018401901</v>
      </c>
    </row>
    <row r="43" spans="1:14" x14ac:dyDescent="0.25">
      <c r="A43" s="1" t="s">
        <v>5</v>
      </c>
      <c r="B43" s="9">
        <v>697.93347347134875</v>
      </c>
      <c r="C43" s="9">
        <v>1104.9146182652844</v>
      </c>
      <c r="D43" s="9">
        <v>1272.8215793013865</v>
      </c>
      <c r="E43" s="9">
        <v>1624.7869995675812</v>
      </c>
      <c r="F43" s="9">
        <v>1634.1978987089176</v>
      </c>
      <c r="G43" s="1"/>
      <c r="I43" t="s">
        <v>5</v>
      </c>
      <c r="J43" s="5">
        <f>B43/INDEX(T4:T7,MATCH(I43,R4:R7,0))</f>
        <v>7.6695986095752611</v>
      </c>
      <c r="K43" s="5">
        <f>C43/INDEX(T4:T7,MATCH(I43,R4:R7,0))</f>
        <v>12.141918882036093</v>
      </c>
      <c r="L43" s="5">
        <f>D43/INDEX(T4:T7,MATCH(I43,R4:R7,0))</f>
        <v>13.987050321993259</v>
      </c>
      <c r="M43" s="5">
        <f>E43/INDEX(T4:T7,MATCH(I43,R4:R7,0))</f>
        <v>17.854802193050343</v>
      </c>
      <c r="N43" s="5">
        <f>F43/INDEX(T4:T7,MATCH(I43,R4:R7,0))</f>
        <v>17.958218667130964</v>
      </c>
    </row>
    <row r="44" spans="1:14" x14ac:dyDescent="0.25">
      <c r="G44" s="1"/>
    </row>
    <row r="45" spans="1:14" x14ac:dyDescent="0.25">
      <c r="G45" s="1"/>
    </row>
    <row r="46" spans="1:14" x14ac:dyDescent="0.25">
      <c r="G46" s="1"/>
    </row>
    <row r="47" spans="1:14" x14ac:dyDescent="0.25">
      <c r="C47" s="10" t="s">
        <v>15</v>
      </c>
      <c r="G47" s="1"/>
      <c r="J47" s="5"/>
      <c r="K47" s="7" t="str">
        <f>C47</f>
        <v>Pool - Gas not controlled</v>
      </c>
      <c r="L47" s="5"/>
      <c r="M47" s="5"/>
      <c r="N47" s="5"/>
    </row>
    <row r="48" spans="1:14" x14ac:dyDescent="0.25">
      <c r="A48" s="3" t="s">
        <v>6</v>
      </c>
      <c r="G48" s="1"/>
      <c r="I48" s="2" t="s">
        <v>6</v>
      </c>
      <c r="J48" s="5"/>
      <c r="K48" s="5"/>
      <c r="L48" s="5"/>
      <c r="M48" s="5"/>
      <c r="N48" s="5"/>
    </row>
    <row r="49" spans="1:14" x14ac:dyDescent="0.25">
      <c r="B49" s="9">
        <v>1</v>
      </c>
      <c r="C49" s="9">
        <v>2</v>
      </c>
      <c r="D49" s="9">
        <v>3</v>
      </c>
      <c r="E49" s="9">
        <v>4</v>
      </c>
      <c r="F49" s="9">
        <v>5</v>
      </c>
      <c r="G49" s="1"/>
      <c r="J49" s="5">
        <v>1</v>
      </c>
      <c r="K49" s="5">
        <v>2</v>
      </c>
      <c r="L49" s="5">
        <v>3</v>
      </c>
      <c r="M49" s="5">
        <v>4</v>
      </c>
      <c r="N49" s="5">
        <v>5</v>
      </c>
    </row>
    <row r="50" spans="1:14" x14ac:dyDescent="0.25">
      <c r="A50" s="1" t="s">
        <v>2</v>
      </c>
      <c r="B50" s="9">
        <v>1436.4309456521667</v>
      </c>
      <c r="C50" s="9">
        <v>1839.1536458924591</v>
      </c>
      <c r="D50" s="9">
        <v>1993.2720637701125</v>
      </c>
      <c r="E50" s="9">
        <v>2363.053772803898</v>
      </c>
      <c r="F50" s="9">
        <v>2376.8616753926572</v>
      </c>
      <c r="G50" s="1"/>
      <c r="I50" t="s">
        <v>2</v>
      </c>
      <c r="J50" s="5">
        <f>B50/INDEX(T4:T7,MATCH(I50,R4:R7,0))</f>
        <v>15.960343840579629</v>
      </c>
      <c r="K50" s="5">
        <f>C50/INDEX(T4:T7,MATCH(I50,R4:R7,0))</f>
        <v>20.435040509916213</v>
      </c>
      <c r="L50" s="5">
        <f>D50/INDEX(T4:T7,MATCH(I50,R4:R7,0))</f>
        <v>22.147467375223471</v>
      </c>
      <c r="M50" s="5">
        <f>E50/INDEX(T4:T7,MATCH(I50,R4:R7,0))</f>
        <v>26.256153031154422</v>
      </c>
      <c r="N50" s="5">
        <f>F50/INDEX(T4:T7,MATCH(I50,R4:R7,0))</f>
        <v>26.409574171029526</v>
      </c>
    </row>
    <row r="51" spans="1:14" x14ac:dyDescent="0.25">
      <c r="A51" s="1" t="s">
        <v>3</v>
      </c>
      <c r="B51" s="9">
        <v>1233.0645030065898</v>
      </c>
      <c r="C51" s="9">
        <v>1626.7171583122206</v>
      </c>
      <c r="D51" s="9">
        <v>1792.260897229419</v>
      </c>
      <c r="E51" s="9">
        <v>2154.3194048882565</v>
      </c>
      <c r="F51" s="9">
        <v>2212.3162540121148</v>
      </c>
      <c r="G51" s="1"/>
      <c r="I51" t="s">
        <v>3</v>
      </c>
      <c r="J51" s="5">
        <f>B51/INDEX(T4:T7,MATCH(I51,R4:R7,0))</f>
        <v>13.402875032680324</v>
      </c>
      <c r="K51" s="5">
        <f>C51/INDEX(T4:T7,MATCH(I51,R4:R7,0))</f>
        <v>17.681708242524138</v>
      </c>
      <c r="L51" s="5">
        <f>D51/INDEX(T4:T7,MATCH(I51,R4:R7,0))</f>
        <v>19.481096709015425</v>
      </c>
      <c r="M51" s="5">
        <f>E51/INDEX(T4:T7,MATCH(I51,R4:R7,0))</f>
        <v>23.416515270524528</v>
      </c>
      <c r="N51" s="5">
        <f>F51/INDEX(T4:T7,MATCH(I51,R4:R7,0))</f>
        <v>24.046915804479507</v>
      </c>
    </row>
    <row r="52" spans="1:14" x14ac:dyDescent="0.25">
      <c r="A52" s="1" t="s">
        <v>4</v>
      </c>
      <c r="B52" s="9">
        <v>1203.7787747403984</v>
      </c>
      <c r="C52" s="9">
        <v>1633.8358669418972</v>
      </c>
      <c r="D52" s="9">
        <v>1793.1800805549362</v>
      </c>
      <c r="E52" s="9">
        <v>2200.9736341136418</v>
      </c>
      <c r="F52" s="9">
        <v>2193.0090646969925</v>
      </c>
      <c r="G52" s="1"/>
      <c r="I52" t="s">
        <v>4</v>
      </c>
      <c r="J52" s="5">
        <f>B52/INDEX(T4:T7,MATCH(I52,R4:R7,0))</f>
        <v>13.084551899352157</v>
      </c>
      <c r="K52" s="5">
        <f>C52/INDEX(T4:T7,MATCH(I52,R4:R7,0))</f>
        <v>17.759085510238013</v>
      </c>
      <c r="L52" s="5">
        <f>D52/INDEX(T4:T7,MATCH(I52,R4:R7,0))</f>
        <v>19.491087832118872</v>
      </c>
      <c r="M52" s="5">
        <f>E52/INDEX(T4:T7,MATCH(I52,R4:R7,0))</f>
        <v>23.923626457756974</v>
      </c>
      <c r="N52" s="5">
        <f>F52/INDEX(T4:T7,MATCH(I52,R4:R7,0))</f>
        <v>23.837055051054268</v>
      </c>
    </row>
    <row r="53" spans="1:14" x14ac:dyDescent="0.25">
      <c r="A53" s="1" t="s">
        <v>5</v>
      </c>
      <c r="B53" s="9">
        <v>1207.0630250334771</v>
      </c>
      <c r="C53" s="9">
        <v>1614.0441698274126</v>
      </c>
      <c r="D53" s="9">
        <v>1781.9511308635149</v>
      </c>
      <c r="E53" s="9">
        <v>2133.9165511297097</v>
      </c>
      <c r="F53" s="9">
        <v>2143.327450271046</v>
      </c>
      <c r="G53" s="1"/>
      <c r="I53" t="s">
        <v>5</v>
      </c>
      <c r="J53" s="5">
        <f>B53/INDEX(T4:T7,MATCH(I53,R4:R7,0))</f>
        <v>13.264428846521726</v>
      </c>
      <c r="K53" s="5">
        <f>C53/INDEX(T4:T7,MATCH(I53,R4:R7,0))</f>
        <v>17.736749118982555</v>
      </c>
      <c r="L53" s="5">
        <f>D53/INDEX(T4:T7,MATCH(I53,R4:R7,0))</f>
        <v>19.581880558939723</v>
      </c>
      <c r="M53" s="5">
        <f>E53/INDEX(T4:T7,MATCH(I53,R4:R7,0))</f>
        <v>23.449632429996811</v>
      </c>
      <c r="N53" s="5">
        <f>F53/INDEX(T4:T7,MATCH(I53,R4:R7,0))</f>
        <v>23.553048904077428</v>
      </c>
    </row>
    <row r="60" spans="1:14" x14ac:dyDescent="0.25">
      <c r="J60" s="4"/>
      <c r="K60" s="4"/>
      <c r="L60" s="4"/>
      <c r="M60" s="4"/>
      <c r="N60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topLeftCell="A10" zoomScale="85" zoomScaleNormal="85" workbookViewId="0">
      <selection activeCell="Q22" sqref="Q22"/>
    </sheetView>
  </sheetViews>
  <sheetFormatPr defaultRowHeight="15" x14ac:dyDescent="0.25"/>
  <cols>
    <col min="1" max="1" width="24.140625" style="1" customWidth="1"/>
    <col min="2" max="2" width="23.42578125" style="9" customWidth="1"/>
    <col min="3" max="7" width="9.140625" style="9"/>
    <col min="8" max="8" width="9.140625" style="1"/>
    <col min="9" max="9" width="23.42578125" customWidth="1"/>
    <col min="19" max="19" width="10.28515625" bestFit="1" customWidth="1"/>
    <col min="21" max="16384" width="9.140625" style="1"/>
  </cols>
  <sheetData>
    <row r="1" spans="1:20" x14ac:dyDescent="0.25">
      <c r="C1" s="10" t="s">
        <v>1</v>
      </c>
      <c r="G1" s="1"/>
      <c r="J1" s="5"/>
      <c r="K1" s="6" t="s">
        <v>1</v>
      </c>
      <c r="L1" s="5"/>
      <c r="M1" s="5"/>
      <c r="N1" s="5"/>
    </row>
    <row r="2" spans="1:20" x14ac:dyDescent="0.25">
      <c r="C2" s="11" t="s">
        <v>7</v>
      </c>
      <c r="G2" s="1"/>
      <c r="J2" s="5"/>
      <c r="K2" s="7" t="str">
        <f>C2</f>
        <v>Neither gas nor pool</v>
      </c>
      <c r="L2" s="5"/>
      <c r="M2" s="5"/>
      <c r="N2" s="5"/>
    </row>
    <row r="3" spans="1:20" x14ac:dyDescent="0.25">
      <c r="A3" s="3" t="s">
        <v>6</v>
      </c>
      <c r="G3" s="1"/>
      <c r="I3" s="2" t="s">
        <v>6</v>
      </c>
      <c r="J3" s="5"/>
      <c r="K3" s="5"/>
      <c r="L3" s="5"/>
      <c r="M3" s="5"/>
      <c r="N3" s="5"/>
    </row>
    <row r="4" spans="1:20" x14ac:dyDescent="0.25">
      <c r="B4" s="9">
        <v>1</v>
      </c>
      <c r="C4" s="9">
        <v>2</v>
      </c>
      <c r="D4" s="9">
        <v>3</v>
      </c>
      <c r="E4" s="9">
        <v>4</v>
      </c>
      <c r="F4" s="9">
        <v>5</v>
      </c>
      <c r="G4" s="1"/>
      <c r="J4" s="5">
        <v>1</v>
      </c>
      <c r="K4" s="5">
        <v>2</v>
      </c>
      <c r="L4" s="5">
        <v>3</v>
      </c>
      <c r="M4" s="5">
        <v>4</v>
      </c>
      <c r="N4" s="5">
        <v>5</v>
      </c>
      <c r="Q4" t="s">
        <v>16</v>
      </c>
      <c r="R4" t="s">
        <v>17</v>
      </c>
      <c r="S4" s="13">
        <v>41609</v>
      </c>
      <c r="T4">
        <f>_xlfn.DAYS(S5,S4)</f>
        <v>90</v>
      </c>
    </row>
    <row r="5" spans="1:20" x14ac:dyDescent="0.25">
      <c r="A5" s="1" t="s">
        <v>2</v>
      </c>
      <c r="B5" s="9">
        <v>907.05684600000006</v>
      </c>
      <c r="C5" s="9">
        <v>1366.2923940000001</v>
      </c>
      <c r="D5" s="9">
        <v>1512.894456</v>
      </c>
      <c r="E5" s="9">
        <v>1895.2743960000003</v>
      </c>
      <c r="F5" s="9">
        <v>2036.7505620000002</v>
      </c>
      <c r="G5" s="1"/>
      <c r="I5" t="s">
        <v>2</v>
      </c>
      <c r="J5" s="5">
        <f>B5/INDEX(T4:T7,MATCH(I5,R4:R7,0))</f>
        <v>10.0784094</v>
      </c>
      <c r="K5" s="5">
        <f>C5/INDEX(T4:T7,MATCH(I5,R4:R7,0))</f>
        <v>15.181026600000001</v>
      </c>
      <c r="L5" s="5">
        <f>D5/INDEX(T4:T7,MATCH(I5,R4:R7,0))</f>
        <v>16.8099384</v>
      </c>
      <c r="M5" s="5">
        <f>E5/INDEX(T4:T7,MATCH(I5,R4:R7,0))</f>
        <v>21.058604400000004</v>
      </c>
      <c r="N5" s="5">
        <f>F5/INDEX(T4:T7,MATCH(I5,R4:R7,0))</f>
        <v>22.630561800000002</v>
      </c>
      <c r="R5" s="13" t="s">
        <v>18</v>
      </c>
      <c r="S5" s="13">
        <v>41699</v>
      </c>
      <c r="T5">
        <f t="shared" ref="T5:T7" si="0">_xlfn.DAYS(S6,S5)</f>
        <v>92</v>
      </c>
    </row>
    <row r="6" spans="1:20" x14ac:dyDescent="0.25">
      <c r="A6" s="1" t="s">
        <v>3</v>
      </c>
      <c r="B6" s="9">
        <v>847.13742000000002</v>
      </c>
      <c r="C6" s="9">
        <v>1295.045928</v>
      </c>
      <c r="D6" s="9">
        <v>1482.6541319999999</v>
      </c>
      <c r="E6" s="9">
        <v>1868.8887540000001</v>
      </c>
      <c r="F6" s="9">
        <v>2045.8491300000001</v>
      </c>
      <c r="G6" s="1"/>
      <c r="I6" t="s">
        <v>3</v>
      </c>
      <c r="J6" s="5">
        <f>B6/INDEX(T4:T7,MATCH(I6,R4:R7,0))</f>
        <v>9.2080154347826095</v>
      </c>
      <c r="K6" s="5">
        <f>C6/INDEX(T4:T7,MATCH(I6,R4:R7,0))</f>
        <v>14.076586173913043</v>
      </c>
      <c r="L6" s="5">
        <f>D6/INDEX(T4:T7,MATCH(I6,R4:R7,0))</f>
        <v>16.115805782608696</v>
      </c>
      <c r="M6" s="5">
        <f>E6/INDEX(T4:T7,MATCH(I6,R4:R7,0))</f>
        <v>20.314008195652175</v>
      </c>
      <c r="N6" s="5">
        <f>F6/INDEX(T4:T7,MATCH(I6,R4:R7,0))</f>
        <v>22.237490543478263</v>
      </c>
      <c r="R6" s="13" t="s">
        <v>19</v>
      </c>
      <c r="S6" s="13">
        <v>41791</v>
      </c>
      <c r="T6">
        <f t="shared" si="0"/>
        <v>92</v>
      </c>
    </row>
    <row r="7" spans="1:20" x14ac:dyDescent="0.25">
      <c r="A7" s="1" t="s">
        <v>4</v>
      </c>
      <c r="B7" s="9">
        <v>877.23102600000004</v>
      </c>
      <c r="C7" s="9">
        <v>1370.256858</v>
      </c>
      <c r="D7" s="9">
        <v>1530.9602640000001</v>
      </c>
      <c r="E7" s="9">
        <v>1981.6584660000001</v>
      </c>
      <c r="F7" s="9">
        <v>2061.0216179999998</v>
      </c>
      <c r="G7" s="1"/>
      <c r="I7" t="s">
        <v>4</v>
      </c>
      <c r="J7" s="5">
        <f>B7/INDEX(T4:T7,MATCH(I7,R4:R7,0))</f>
        <v>9.5351198478260866</v>
      </c>
      <c r="K7" s="5">
        <f>C7/INDEX(T4:T7,MATCH(I7,R4:R7,0))</f>
        <v>14.894096282608695</v>
      </c>
      <c r="L7" s="5">
        <f>D7/INDEX(T4:T7,MATCH(I7,R4:R7,0))</f>
        <v>16.640872434782608</v>
      </c>
      <c r="M7" s="5">
        <f>E7/INDEX(T4:T7,MATCH(I7,R4:R7,0))</f>
        <v>21.539765934782611</v>
      </c>
      <c r="N7" s="5">
        <f>F7/INDEX(T4:T7,MATCH(I7,R4:R7,0))</f>
        <v>22.402408891304344</v>
      </c>
      <c r="R7" s="13" t="s">
        <v>20</v>
      </c>
      <c r="S7" s="13">
        <v>41883</v>
      </c>
      <c r="T7">
        <f t="shared" si="0"/>
        <v>91</v>
      </c>
    </row>
    <row r="8" spans="1:20" x14ac:dyDescent="0.25">
      <c r="A8" s="1" t="s">
        <v>5</v>
      </c>
      <c r="B8" s="9">
        <v>804.24856800000009</v>
      </c>
      <c r="C8" s="9">
        <v>1275.709932</v>
      </c>
      <c r="D8" s="9">
        <v>1420.3656720000001</v>
      </c>
      <c r="E8" s="9">
        <v>1790.301258</v>
      </c>
      <c r="F8" s="9">
        <v>1916.4171780000001</v>
      </c>
      <c r="G8" s="1"/>
      <c r="I8" t="s">
        <v>5</v>
      </c>
      <c r="J8" s="5">
        <f>B8/INDEX(T4:T7,MATCH(I8,R4:R7,0))</f>
        <v>8.837896351648352</v>
      </c>
      <c r="K8" s="5">
        <f>C8/INDEX(T4:T7,MATCH(I8,R4:R7,0))</f>
        <v>14.018790461538462</v>
      </c>
      <c r="L8" s="5">
        <f>D8/INDEX(T4:T7,MATCH(I8,R4:R7,0))</f>
        <v>15.608413978021979</v>
      </c>
      <c r="M8" s="5">
        <f>E8/INDEX(T4:T7,MATCH(I8,R4:R7,0))</f>
        <v>19.673640197802197</v>
      </c>
      <c r="N8" s="5">
        <f>F8/INDEX(T4:T7,MATCH(I8,R4:R7,0))</f>
        <v>21.05952942857143</v>
      </c>
      <c r="R8" s="13"/>
      <c r="S8" s="14">
        <v>41974</v>
      </c>
      <c r="T8">
        <f>SUM(T4:T7)</f>
        <v>365</v>
      </c>
    </row>
    <row r="9" spans="1:20" x14ac:dyDescent="0.25">
      <c r="G9" s="1"/>
      <c r="J9" s="5"/>
      <c r="K9" s="5"/>
      <c r="L9" s="5"/>
      <c r="M9" s="5"/>
      <c r="N9" s="5"/>
      <c r="R9" s="14"/>
    </row>
    <row r="10" spans="1:20" x14ac:dyDescent="0.25">
      <c r="C10" s="10" t="s">
        <v>8</v>
      </c>
      <c r="G10" s="1"/>
      <c r="J10" s="5"/>
      <c r="K10" s="7" t="str">
        <f>C10</f>
        <v>Gas but no pool</v>
      </c>
      <c r="L10" s="5"/>
      <c r="M10" s="5"/>
      <c r="N10" s="5"/>
    </row>
    <row r="11" spans="1:20" x14ac:dyDescent="0.25">
      <c r="A11" s="3" t="s">
        <v>6</v>
      </c>
      <c r="G11" s="1"/>
      <c r="I11" s="2" t="s">
        <v>6</v>
      </c>
      <c r="J11" s="5"/>
      <c r="K11" s="5"/>
      <c r="L11" s="5"/>
      <c r="M11" s="5"/>
      <c r="N11" s="5"/>
    </row>
    <row r="12" spans="1:20" x14ac:dyDescent="0.25"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1"/>
      <c r="J12" s="5">
        <v>1</v>
      </c>
      <c r="K12" s="5">
        <v>2</v>
      </c>
      <c r="L12" s="5">
        <v>3</v>
      </c>
      <c r="M12" s="5">
        <v>4</v>
      </c>
      <c r="N12" s="5">
        <v>5</v>
      </c>
    </row>
    <row r="13" spans="1:20" x14ac:dyDescent="0.25">
      <c r="A13" s="1" t="s">
        <v>2</v>
      </c>
      <c r="B13" s="9">
        <v>620.58636000000001</v>
      </c>
      <c r="C13" s="9">
        <v>1159.7719320000001</v>
      </c>
      <c r="D13" s="9">
        <v>1550.3352480000001</v>
      </c>
      <c r="E13" s="9">
        <v>2227.5239759999999</v>
      </c>
      <c r="F13" s="9">
        <v>1420.3810620000002</v>
      </c>
      <c r="G13" s="1"/>
      <c r="I13" t="s">
        <v>2</v>
      </c>
      <c r="J13" s="5">
        <f>B13/INDEX(T4:T7,MATCH(I13,R4:R7,0))</f>
        <v>6.8954040000000001</v>
      </c>
      <c r="K13" s="5">
        <f>C13/INDEX(T4:T7,MATCH(I13,R4:R7,0))</f>
        <v>12.886354800000001</v>
      </c>
      <c r="L13" s="5">
        <f>D13/INDEX(T4:T7,MATCH(I13,R4:R7,0))</f>
        <v>17.2259472</v>
      </c>
      <c r="M13" s="5">
        <f>E13/INDEX(T4:T7,MATCH(I13,R4:R7,0))</f>
        <v>24.750266400000001</v>
      </c>
      <c r="N13" s="5">
        <f>F13/INDEX(T4:T7,MATCH(I13,R4:R7,0))</f>
        <v>15.782011800000001</v>
      </c>
    </row>
    <row r="14" spans="1:20" x14ac:dyDescent="0.25">
      <c r="A14" s="1" t="s">
        <v>3</v>
      </c>
      <c r="B14" s="9">
        <v>489.22347599999995</v>
      </c>
      <c r="C14" s="9">
        <v>1035.0370080000002</v>
      </c>
      <c r="D14" s="9">
        <v>1259.3729339999998</v>
      </c>
      <c r="E14" s="9">
        <v>1846.4973299999999</v>
      </c>
      <c r="F14" s="9">
        <v>1170.7501320000001</v>
      </c>
      <c r="G14" s="1"/>
      <c r="I14" t="s">
        <v>3</v>
      </c>
      <c r="J14" s="5">
        <f>B14/INDEX(T4:T7,MATCH(I14,R4:R7,0))</f>
        <v>5.317646478260869</v>
      </c>
      <c r="K14" s="5">
        <f>C14/INDEX(T4:T7,MATCH(I14,R4:R7,0))</f>
        <v>11.250402260869567</v>
      </c>
      <c r="L14" s="5">
        <f>D14/INDEX(T4:T7,MATCH(I14,R4:R7,0))</f>
        <v>13.688836239130433</v>
      </c>
      <c r="M14" s="5">
        <f>E14/INDEX(T4:T7,MATCH(I14,R4:R7,0))</f>
        <v>20.070623152173912</v>
      </c>
      <c r="N14" s="5">
        <f>F14/INDEX(T4:T7,MATCH(I14,R4:R7,0))</f>
        <v>12.72554491304348</v>
      </c>
    </row>
    <row r="15" spans="1:20" x14ac:dyDescent="0.25">
      <c r="A15" s="1" t="s">
        <v>4</v>
      </c>
      <c r="B15" s="9">
        <v>506.35665</v>
      </c>
      <c r="C15" s="9">
        <v>961.08497999999997</v>
      </c>
      <c r="D15" s="9">
        <v>1289.0068920000001</v>
      </c>
      <c r="E15" s="9">
        <v>1761.5814660000001</v>
      </c>
      <c r="F15" s="9">
        <v>1153.7370000000001</v>
      </c>
      <c r="G15" s="1"/>
      <c r="I15" t="s">
        <v>4</v>
      </c>
      <c r="J15" s="5">
        <f>B15/INDEX(T4:T7,MATCH(I15,R4:R7,0))</f>
        <v>5.5038766304347826</v>
      </c>
      <c r="K15" s="5">
        <f>C15/INDEX(T4:T7,MATCH(I15,R4:R7,0))</f>
        <v>10.446575869565217</v>
      </c>
      <c r="L15" s="5">
        <f>D15/INDEX(T4:T7,MATCH(I15,R4:R7,0))</f>
        <v>14.010944478260871</v>
      </c>
      <c r="M15" s="5">
        <f>E15/INDEX(T4:T7,MATCH(I15,R4:R7,0))</f>
        <v>19.147624630434784</v>
      </c>
      <c r="N15" s="5">
        <f>F15/INDEX(T4:T7,MATCH(I15,R4:R7,0))</f>
        <v>12.540619565217392</v>
      </c>
    </row>
    <row r="16" spans="1:20" x14ac:dyDescent="0.25">
      <c r="A16" s="1" t="s">
        <v>5</v>
      </c>
      <c r="B16" s="9">
        <v>532.65610800000013</v>
      </c>
      <c r="C16" s="9">
        <v>932.4698400000002</v>
      </c>
      <c r="D16" s="9">
        <v>1438.0703280000002</v>
      </c>
      <c r="E16" s="9">
        <v>1981.8821340000002</v>
      </c>
      <c r="F16" s="9">
        <v>1230.1955460000001</v>
      </c>
      <c r="G16" s="1"/>
      <c r="I16" t="s">
        <v>5</v>
      </c>
      <c r="J16" s="5">
        <f>B16/INDEX(T4:T7,MATCH(I16,R4:R7,0))</f>
        <v>5.8533638241758252</v>
      </c>
      <c r="K16" s="5">
        <f>C16/INDEX(T4:T7,MATCH(I16,R4:R7,0))</f>
        <v>10.246921318681322</v>
      </c>
      <c r="L16" s="5">
        <f>D16/INDEX(T4:T7,MATCH(I16,R4:R7,0))</f>
        <v>15.802970637362639</v>
      </c>
      <c r="M16" s="5">
        <f>E16/INDEX(T4:T7,MATCH(I16,R4:R7,0))</f>
        <v>21.778924549450551</v>
      </c>
      <c r="N16" s="5">
        <f>F16/INDEX(T4:T7,MATCH(I16,R4:R7,0))</f>
        <v>13.518632373626374</v>
      </c>
    </row>
    <row r="17" spans="1:14" x14ac:dyDescent="0.25">
      <c r="G17" s="1"/>
      <c r="J17" s="5"/>
      <c r="K17" s="5"/>
      <c r="L17" s="5"/>
      <c r="M17" s="5"/>
      <c r="N17" s="5"/>
    </row>
    <row r="18" spans="1:14" x14ac:dyDescent="0.25">
      <c r="C18" s="10" t="s">
        <v>9</v>
      </c>
      <c r="G18" s="1"/>
      <c r="J18" s="5"/>
      <c r="K18" s="7" t="str">
        <f>C18</f>
        <v>Pool but no gas</v>
      </c>
      <c r="L18" s="5"/>
      <c r="M18" s="5"/>
      <c r="N18" s="5"/>
    </row>
    <row r="19" spans="1:14" x14ac:dyDescent="0.25">
      <c r="A19" s="3" t="s">
        <v>6</v>
      </c>
      <c r="G19" s="1"/>
      <c r="I19" s="2" t="s">
        <v>6</v>
      </c>
      <c r="J19" s="5"/>
      <c r="K19" s="5"/>
      <c r="L19" s="5"/>
      <c r="M19" s="5"/>
      <c r="N19" s="5"/>
    </row>
    <row r="20" spans="1:14" x14ac:dyDescent="0.25"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1"/>
      <c r="J20" s="5">
        <v>1</v>
      </c>
      <c r="K20" s="5">
        <v>2</v>
      </c>
      <c r="L20" s="5">
        <v>3</v>
      </c>
      <c r="M20" s="5">
        <v>4</v>
      </c>
      <c r="N20" s="5">
        <v>5</v>
      </c>
    </row>
    <row r="21" spans="1:14" x14ac:dyDescent="0.25">
      <c r="A21" s="1" t="s">
        <v>2</v>
      </c>
      <c r="B21" s="9">
        <v>1653.4482480000001</v>
      </c>
      <c r="C21" s="9">
        <v>2112.6837960000003</v>
      </c>
      <c r="D21" s="9">
        <v>2259.2858579999997</v>
      </c>
      <c r="E21" s="9">
        <v>2641.665798</v>
      </c>
      <c r="F21" s="9">
        <v>2783.1419639999999</v>
      </c>
      <c r="G21" s="1"/>
      <c r="I21" t="s">
        <v>2</v>
      </c>
      <c r="J21" s="5">
        <f>B21/INDEX(T4:T7,MATCH(I21,R4:R7,0))</f>
        <v>18.371647200000002</v>
      </c>
      <c r="K21" s="5">
        <f>C21/INDEX(T4:T7,MATCH(I21,R4:R7,0))</f>
        <v>23.474264400000003</v>
      </c>
      <c r="L21" s="5">
        <f>D21/INDEX(T4:T7,MATCH(I21,R4:R7,0))</f>
        <v>25.103176199999996</v>
      </c>
      <c r="M21" s="5">
        <f>E21/INDEX(T4:T7,MATCH(I21,R4:R7,0))</f>
        <v>29.3518422</v>
      </c>
      <c r="N21" s="5">
        <f>F21/INDEX(T4:T7,MATCH(I21,R4:R7,0))</f>
        <v>30.923799599999999</v>
      </c>
    </row>
    <row r="22" spans="1:14" x14ac:dyDescent="0.25">
      <c r="A22" s="1" t="s">
        <v>3</v>
      </c>
      <c r="B22" s="9">
        <v>1418.9949360000001</v>
      </c>
      <c r="C22" s="9">
        <v>1866.903444</v>
      </c>
      <c r="D22" s="9">
        <v>2054.5116479999997</v>
      </c>
      <c r="E22" s="9">
        <v>2440.7462700000001</v>
      </c>
      <c r="F22" s="9">
        <v>2617.7066460000001</v>
      </c>
      <c r="G22" s="1"/>
      <c r="I22" t="s">
        <v>3</v>
      </c>
      <c r="J22" s="5">
        <f>B22/INDEX(T4:T7,MATCH(I22,R4:R7,0))</f>
        <v>15.423858000000001</v>
      </c>
      <c r="K22" s="5">
        <f>C22/INDEX(T4:T7,MATCH(I22,R4:R7,0))</f>
        <v>20.292428739130436</v>
      </c>
      <c r="L22" s="5">
        <f>D22/INDEX(T4:T7,MATCH(I22,R4:R7,0))</f>
        <v>22.331648347826082</v>
      </c>
      <c r="M22" s="5">
        <f>E22/INDEX(T4:T7,MATCH(I22,R4:R7,0))</f>
        <v>26.529850760869568</v>
      </c>
      <c r="N22" s="5">
        <f>F22/INDEX(T4:T7,MATCH(I22,R4:R7,0))</f>
        <v>28.453333108695652</v>
      </c>
    </row>
    <row r="23" spans="1:14" x14ac:dyDescent="0.25">
      <c r="A23" s="1" t="s">
        <v>4</v>
      </c>
      <c r="B23" s="9">
        <v>1343.6239500000001</v>
      </c>
      <c r="C23" s="9">
        <v>1836.649782</v>
      </c>
      <c r="D23" s="9">
        <v>1997.353188</v>
      </c>
      <c r="E23" s="9">
        <v>2448.0513900000001</v>
      </c>
      <c r="F23" s="9">
        <v>2527.414542</v>
      </c>
      <c r="G23" s="1"/>
      <c r="I23" t="s">
        <v>4</v>
      </c>
      <c r="J23" s="5">
        <f>B23/INDEX(T4:T7,MATCH(I23,R4:R7,0))</f>
        <v>14.604608152173915</v>
      </c>
      <c r="K23" s="5">
        <f>C23/INDEX(T4:T7,MATCH(I23,R4:R7,0))</f>
        <v>19.963584586956522</v>
      </c>
      <c r="L23" s="5">
        <f>D23/INDEX(T4:T7,MATCH(I23,R4:R7,0))</f>
        <v>21.710360739130437</v>
      </c>
      <c r="M23" s="5">
        <f>E23/INDEX(T4:T7,MATCH(I23,R4:R7,0))</f>
        <v>26.609254239130436</v>
      </c>
      <c r="N23" s="5">
        <f>F23/INDEX(T4:T7,MATCH(I23,R4:R7,0))</f>
        <v>27.471897195652172</v>
      </c>
    </row>
    <row r="24" spans="1:14" x14ac:dyDescent="0.25">
      <c r="A24" s="1" t="s">
        <v>5</v>
      </c>
      <c r="B24" s="9">
        <v>1353.7536480000001</v>
      </c>
      <c r="C24" s="9">
        <v>1825.2150120000001</v>
      </c>
      <c r="D24" s="9">
        <v>1969.8707520000003</v>
      </c>
      <c r="E24" s="9">
        <v>2339.8063379999999</v>
      </c>
      <c r="F24" s="9">
        <v>2465.9222580000001</v>
      </c>
      <c r="G24" s="1"/>
      <c r="I24" t="s">
        <v>5</v>
      </c>
      <c r="J24" s="5">
        <f>B24/INDEX(T4:T7,MATCH(I24,R4:R7,0))</f>
        <v>14.876413714285716</v>
      </c>
      <c r="K24" s="5">
        <f>C24/INDEX(T4:T7,MATCH(I24,R4:R7,0))</f>
        <v>20.057307824175826</v>
      </c>
      <c r="L24" s="5">
        <f>D24/INDEX(T4:T7,MATCH(I24,R4:R7,0))</f>
        <v>21.646931340659343</v>
      </c>
      <c r="M24" s="5">
        <f>E24/INDEX(T4:T7,MATCH(I24,R4:R7,0))</f>
        <v>25.712157560439557</v>
      </c>
      <c r="N24" s="5">
        <f>F24/INDEX(T4:T7,MATCH(I24,R4:R7,0))</f>
        <v>27.098046791208791</v>
      </c>
    </row>
    <row r="25" spans="1:14" x14ac:dyDescent="0.25">
      <c r="G25" s="1"/>
      <c r="J25" s="5"/>
      <c r="K25" s="5"/>
      <c r="L25" s="5"/>
      <c r="M25" s="5"/>
      <c r="N25" s="5"/>
    </row>
    <row r="26" spans="1:14" x14ac:dyDescent="0.25">
      <c r="C26" s="10" t="s">
        <v>10</v>
      </c>
      <c r="G26" s="1"/>
      <c r="J26" s="5"/>
      <c r="K26" s="7" t="str">
        <f>C26</f>
        <v>Both pool and gas</v>
      </c>
      <c r="L26" s="5"/>
      <c r="M26" s="5"/>
      <c r="N26" s="5"/>
    </row>
    <row r="27" spans="1:14" x14ac:dyDescent="0.25">
      <c r="A27" s="1" t="s">
        <v>6</v>
      </c>
      <c r="G27" s="1"/>
      <c r="I27" s="2" t="s">
        <v>6</v>
      </c>
      <c r="J27" s="5"/>
      <c r="K27" s="5"/>
      <c r="L27" s="5"/>
      <c r="M27" s="5"/>
      <c r="N27" s="5"/>
    </row>
    <row r="28" spans="1:14" x14ac:dyDescent="0.25"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1"/>
      <c r="J28" s="5">
        <v>1</v>
      </c>
      <c r="K28" s="5">
        <v>2</v>
      </c>
      <c r="L28" s="5">
        <v>3</v>
      </c>
      <c r="M28" s="5">
        <v>4</v>
      </c>
      <c r="N28" s="5">
        <v>5</v>
      </c>
    </row>
    <row r="29" spans="1:14" x14ac:dyDescent="0.25">
      <c r="A29" s="1" t="s">
        <v>2</v>
      </c>
      <c r="B29" s="9">
        <v>1366.977762</v>
      </c>
      <c r="C29" s="9">
        <v>1906.1633340000001</v>
      </c>
      <c r="D29" s="9">
        <v>2296.7266500000001</v>
      </c>
      <c r="E29" s="9">
        <v>2973.9153780000001</v>
      </c>
      <c r="F29" s="9">
        <v>2166.7724640000001</v>
      </c>
      <c r="G29" s="1"/>
      <c r="I29" t="s">
        <v>2</v>
      </c>
      <c r="J29" s="5">
        <f>B29/INDEX(T4:T7,MATCH(I29,R4:R7,0))</f>
        <v>15.188641799999999</v>
      </c>
      <c r="K29" s="5">
        <f>C29/INDEX(T4:T7,MATCH(I29,R4:R7,0))</f>
        <v>21.179592599999999</v>
      </c>
      <c r="L29" s="5">
        <f>D29/INDEX(T4:T7,MATCH(I29,R4:R7,0))</f>
        <v>25.519185</v>
      </c>
      <c r="M29" s="5">
        <f>E29/INDEX(T4:T7,MATCH(I29,R4:R7,0))</f>
        <v>33.043504200000001</v>
      </c>
      <c r="N29" s="5">
        <f>F29/INDEX(T4:T7,MATCH(I29,R4:R7,0))</f>
        <v>24.075249600000003</v>
      </c>
    </row>
    <row r="30" spans="1:14" x14ac:dyDescent="0.25">
      <c r="A30" s="1" t="s">
        <v>3</v>
      </c>
      <c r="B30" s="9">
        <v>1061.0809919999999</v>
      </c>
      <c r="C30" s="9">
        <v>1606.894524</v>
      </c>
      <c r="D30" s="9">
        <v>1831.2304499999998</v>
      </c>
      <c r="E30" s="9">
        <v>2418.3548460000002</v>
      </c>
      <c r="F30" s="9">
        <v>1742.6076480000002</v>
      </c>
      <c r="G30" s="1"/>
      <c r="I30" t="s">
        <v>3</v>
      </c>
      <c r="J30" s="5">
        <f>B30/INDEX(T4:T7,MATCH(I30,R4:R7,0))</f>
        <v>11.53348904347826</v>
      </c>
      <c r="K30" s="5">
        <f>C30/INDEX(T4:T7,MATCH(I30,R4:R7,0))</f>
        <v>17.466244826086957</v>
      </c>
      <c r="L30" s="5">
        <f>D30/INDEX(T4:T7,MATCH(I30,R4:R7,0))</f>
        <v>19.904678804347824</v>
      </c>
      <c r="M30" s="5">
        <f>E30/INDEX(T4:T7,MATCH(I30,R4:R7,0))</f>
        <v>26.286465717391305</v>
      </c>
      <c r="N30" s="5">
        <f>F30/INDEX(T4:T7,MATCH(I30,R4:R7,0))</f>
        <v>18.941387478260872</v>
      </c>
    </row>
    <row r="31" spans="1:14" x14ac:dyDescent="0.25">
      <c r="A31" s="1" t="s">
        <v>4</v>
      </c>
      <c r="B31" s="9">
        <v>972.74957399999994</v>
      </c>
      <c r="C31" s="9">
        <v>1427.4779039999999</v>
      </c>
      <c r="D31" s="9">
        <v>1755.3998160000001</v>
      </c>
      <c r="E31" s="9">
        <v>2227.9743899999999</v>
      </c>
      <c r="F31" s="9">
        <v>1620.1299240000001</v>
      </c>
      <c r="G31" s="1"/>
      <c r="I31" t="s">
        <v>4</v>
      </c>
      <c r="J31" s="5">
        <f>B31/INDEX(T4:T7,MATCH(I31,R4:R7,0))</f>
        <v>10.573364934782608</v>
      </c>
      <c r="K31" s="5">
        <f>C31/INDEX(T4:T7,MATCH(I31,R4:R7,0))</f>
        <v>15.516064173913042</v>
      </c>
      <c r="L31" s="5">
        <f>D31/INDEX(T4:T7,MATCH(I31,R4:R7,0))</f>
        <v>19.080432782608696</v>
      </c>
      <c r="M31" s="5">
        <f>E31/INDEX(T4:T7,MATCH(I31,R4:R7,0))</f>
        <v>24.217112934782609</v>
      </c>
      <c r="N31" s="5">
        <f>F31/INDEX(T4:T7,MATCH(I31,R4:R7,0))</f>
        <v>17.610107869565219</v>
      </c>
    </row>
    <row r="32" spans="1:14" x14ac:dyDescent="0.25">
      <c r="A32" s="1" t="s">
        <v>5</v>
      </c>
      <c r="B32" s="9">
        <v>1082.1611880000003</v>
      </c>
      <c r="C32" s="9">
        <v>1481.9749200000001</v>
      </c>
      <c r="D32" s="9">
        <v>1987.5754080000002</v>
      </c>
      <c r="E32" s="9">
        <v>2531.3872140000003</v>
      </c>
      <c r="F32" s="9">
        <v>1779.7006260000001</v>
      </c>
      <c r="G32" s="1"/>
      <c r="I32" t="s">
        <v>5</v>
      </c>
      <c r="J32" s="5">
        <f>B32/INDEX(T4:T7,MATCH(I32,R4:R7,0))</f>
        <v>11.89188118681319</v>
      </c>
      <c r="K32" s="5">
        <f>C32/INDEX(T4:T7,MATCH(I32,R4:R7,0))</f>
        <v>16.285438681318684</v>
      </c>
      <c r="L32" s="5">
        <f>D32/INDEX(T4:T7,MATCH(I32,R4:R7,0))</f>
        <v>21.841488000000002</v>
      </c>
      <c r="M32" s="5">
        <f>E32/INDEX(T4:T7,MATCH(I32,R4:R7,0))</f>
        <v>27.817441912087915</v>
      </c>
      <c r="N32" s="5">
        <f>F32/INDEX(T4:T7,MATCH(I32,R4:R7,0))</f>
        <v>19.557149736263735</v>
      </c>
    </row>
    <row r="33" spans="1:14" x14ac:dyDescent="0.25">
      <c r="G33" s="1"/>
      <c r="J33" s="5"/>
      <c r="K33" s="5"/>
      <c r="L33" s="5"/>
      <c r="M33" s="5"/>
      <c r="N33" s="5"/>
    </row>
    <row r="34" spans="1:14" x14ac:dyDescent="0.25">
      <c r="G34" s="1"/>
    </row>
    <row r="35" spans="1:14" x14ac:dyDescent="0.25">
      <c r="G35" s="1"/>
      <c r="J35" s="4"/>
      <c r="K35" s="4"/>
      <c r="L35" s="4"/>
      <c r="M35" s="4"/>
      <c r="N35" s="4"/>
    </row>
    <row r="36" spans="1:14" x14ac:dyDescent="0.25">
      <c r="G36" s="1"/>
    </row>
    <row r="37" spans="1:14" x14ac:dyDescent="0.25">
      <c r="C37" s="10" t="s">
        <v>14</v>
      </c>
      <c r="G37" s="1"/>
      <c r="J37" s="5"/>
      <c r="K37" s="7" t="str">
        <f>C37</f>
        <v>No Pool - Gas not controlled</v>
      </c>
      <c r="L37" s="5"/>
      <c r="M37" s="5"/>
      <c r="N37" s="5"/>
    </row>
    <row r="38" spans="1:14" x14ac:dyDescent="0.25">
      <c r="A38" s="3" t="s">
        <v>6</v>
      </c>
      <c r="G38" s="1"/>
      <c r="I38" s="2" t="s">
        <v>6</v>
      </c>
      <c r="J38" s="5"/>
      <c r="K38" s="5"/>
      <c r="L38" s="5"/>
      <c r="M38" s="5"/>
      <c r="N38" s="5"/>
    </row>
    <row r="39" spans="1:14" x14ac:dyDescent="0.25">
      <c r="B39" s="9">
        <v>1</v>
      </c>
      <c r="C39" s="9">
        <v>2</v>
      </c>
      <c r="D39" s="9">
        <v>3</v>
      </c>
      <c r="E39" s="9">
        <v>4</v>
      </c>
      <c r="F39" s="9">
        <v>5</v>
      </c>
      <c r="G39" s="1"/>
      <c r="J39" s="5">
        <v>1</v>
      </c>
      <c r="K39" s="5">
        <v>2</v>
      </c>
      <c r="L39" s="5">
        <v>3</v>
      </c>
      <c r="M39" s="5">
        <v>4</v>
      </c>
      <c r="N39" s="5">
        <v>5</v>
      </c>
    </row>
    <row r="40" spans="1:14" x14ac:dyDescent="0.25">
      <c r="A40" s="1" t="s">
        <v>2</v>
      </c>
      <c r="B40" s="9">
        <v>880.40649600000006</v>
      </c>
      <c r="C40" s="9">
        <v>1339.985754</v>
      </c>
      <c r="D40" s="9">
        <v>1515.8626740000002</v>
      </c>
      <c r="E40" s="9">
        <v>1937.850318</v>
      </c>
      <c r="F40" s="9">
        <v>1953.6076260000002</v>
      </c>
      <c r="G40" s="1"/>
      <c r="I40" t="s">
        <v>2</v>
      </c>
      <c r="J40" s="5">
        <f>B40/INDEX(T4:T7,MATCH(I40,R4:R7,0))</f>
        <v>9.7822944000000014</v>
      </c>
      <c r="K40" s="5">
        <f>C40/INDEX(T4:T7,MATCH(I40,R4:R7,0))</f>
        <v>14.888730600000001</v>
      </c>
      <c r="L40" s="5">
        <f>D40/INDEX(T4:T7,MATCH(I40,R4:R7,0))</f>
        <v>16.842918600000001</v>
      </c>
      <c r="M40" s="5">
        <f>E40/INDEX(T4:T7,MATCH(I40,R4:R7,0))</f>
        <v>21.531670200000001</v>
      </c>
      <c r="N40" s="5">
        <f>F40/INDEX(T4:T7,MATCH(I40,R4:R7,0))</f>
        <v>21.706751400000002</v>
      </c>
    </row>
    <row r="41" spans="1:14" x14ac:dyDescent="0.25">
      <c r="A41" s="1" t="s">
        <v>3</v>
      </c>
      <c r="B41" s="9">
        <v>813.70008000000007</v>
      </c>
      <c r="C41" s="9">
        <v>1261.5870419999999</v>
      </c>
      <c r="D41" s="9">
        <v>1449.9380700000002</v>
      </c>
      <c r="E41" s="9">
        <v>1861.8780959999999</v>
      </c>
      <c r="F41" s="9">
        <v>1927.865286</v>
      </c>
      <c r="G41" s="1"/>
      <c r="I41" t="s">
        <v>3</v>
      </c>
      <c r="J41" s="5">
        <f>B41/INDEX(T4:T7,MATCH(I41,R4:R7,0))</f>
        <v>8.8445660869565224</v>
      </c>
      <c r="K41" s="5">
        <f>C41/INDEX(T4:T7,MATCH(I41,R4:R7,0))</f>
        <v>13.712902630434781</v>
      </c>
      <c r="L41" s="5">
        <f>D41/INDEX(T4:T7,MATCH(I41,R4:R7,0))</f>
        <v>15.760196413043479</v>
      </c>
      <c r="M41" s="5">
        <f>E41/INDEX(T4:T7,MATCH(I41,R4:R7,0))</f>
        <v>20.237805391304345</v>
      </c>
      <c r="N41" s="5">
        <f>F41/INDEX(T4:T7,MATCH(I41,R4:R7,0))</f>
        <v>20.95505745652174</v>
      </c>
    </row>
    <row r="42" spans="1:14" x14ac:dyDescent="0.25">
      <c r="A42" s="1" t="s">
        <v>4</v>
      </c>
      <c r="B42" s="9">
        <v>842.11514999999997</v>
      </c>
      <c r="C42" s="9">
        <v>1318.2242940000001</v>
      </c>
      <c r="D42" s="9">
        <v>1494.6316559999998</v>
      </c>
      <c r="E42" s="9">
        <v>1946.093202</v>
      </c>
      <c r="F42" s="9">
        <v>1937.275758</v>
      </c>
      <c r="G42" s="1"/>
      <c r="I42" t="s">
        <v>4</v>
      </c>
      <c r="J42" s="5">
        <f>B42/INDEX(T4:T7,MATCH(I42,R4:R7,0))</f>
        <v>9.1534255434782601</v>
      </c>
      <c r="K42" s="5">
        <f>C42/INDEX(T4:T7,MATCH(I42,R4:R7,0))</f>
        <v>14.32852493478261</v>
      </c>
      <c r="L42" s="5">
        <f>D42/INDEX(T4:T7,MATCH(I42,R4:R7,0))</f>
        <v>16.245996260869564</v>
      </c>
      <c r="M42" s="5">
        <f>E42/INDEX(T4:T7,MATCH(I42,R4:R7,0))</f>
        <v>21.153186978260869</v>
      </c>
      <c r="N42" s="5">
        <f>F42/INDEX(T4:T7,MATCH(I42,R4:R7,0))</f>
        <v>21.057345195652175</v>
      </c>
    </row>
    <row r="43" spans="1:14" x14ac:dyDescent="0.25">
      <c r="A43" s="1" t="s">
        <v>5</v>
      </c>
      <c r="B43" s="9">
        <v>778.48160400000006</v>
      </c>
      <c r="C43" s="9">
        <v>1232.4322260000001</v>
      </c>
      <c r="D43" s="9">
        <v>1419.7172399999999</v>
      </c>
      <c r="E43" s="9">
        <v>1812.3028019999999</v>
      </c>
      <c r="F43" s="9">
        <v>1822.7998080000002</v>
      </c>
      <c r="G43" s="1"/>
      <c r="I43" t="s">
        <v>5</v>
      </c>
      <c r="J43" s="5">
        <f>B43/INDEX(T4:T7,MATCH(I43,R4:R7,0))</f>
        <v>8.5547429010989013</v>
      </c>
      <c r="K43" s="5">
        <f>C43/INDEX(T4:T7,MATCH(I43,R4:R7,0))</f>
        <v>13.543211274725277</v>
      </c>
      <c r="L43" s="5">
        <f>D43/INDEX(T4:T7,MATCH(I43,R4:R7,0))</f>
        <v>15.601288351648352</v>
      </c>
      <c r="M43" s="5">
        <f>E43/INDEX(T4:T7,MATCH(I43,R4:R7,0))</f>
        <v>19.915415406593407</v>
      </c>
      <c r="N43" s="5">
        <f>F43/INDEX(T4:T7,MATCH(I43,R4:R7,0))</f>
        <v>20.030767120879123</v>
      </c>
    </row>
    <row r="44" spans="1:14" x14ac:dyDescent="0.25">
      <c r="G44" s="1"/>
    </row>
    <row r="45" spans="1:14" x14ac:dyDescent="0.25">
      <c r="G45" s="1"/>
    </row>
    <row r="46" spans="1:14" x14ac:dyDescent="0.25">
      <c r="G46" s="1"/>
    </row>
    <row r="47" spans="1:14" x14ac:dyDescent="0.25">
      <c r="C47" s="10" t="s">
        <v>15</v>
      </c>
      <c r="G47" s="1"/>
      <c r="J47" s="5"/>
      <c r="K47" s="7" t="str">
        <f>C47</f>
        <v>Pool - Gas not controlled</v>
      </c>
      <c r="L47" s="5"/>
      <c r="M47" s="5"/>
      <c r="N47" s="5"/>
    </row>
    <row r="48" spans="1:14" x14ac:dyDescent="0.25">
      <c r="A48" s="3" t="s">
        <v>6</v>
      </c>
      <c r="G48" s="1"/>
      <c r="I48" s="2" t="s">
        <v>6</v>
      </c>
      <c r="J48" s="5"/>
      <c r="K48" s="5"/>
      <c r="L48" s="5"/>
      <c r="M48" s="5"/>
      <c r="N48" s="5"/>
    </row>
    <row r="49" spans="1:14" x14ac:dyDescent="0.25">
      <c r="B49" s="9">
        <v>1</v>
      </c>
      <c r="C49" s="9">
        <v>2</v>
      </c>
      <c r="D49" s="9">
        <v>3</v>
      </c>
      <c r="E49" s="9">
        <v>4</v>
      </c>
      <c r="F49" s="9">
        <v>5</v>
      </c>
      <c r="G49" s="1"/>
      <c r="J49" s="5">
        <v>1</v>
      </c>
      <c r="K49" s="5">
        <v>2</v>
      </c>
      <c r="L49" s="5">
        <v>3</v>
      </c>
      <c r="M49" s="5">
        <v>4</v>
      </c>
      <c r="N49" s="5">
        <v>5</v>
      </c>
    </row>
    <row r="50" spans="1:14" x14ac:dyDescent="0.25">
      <c r="A50" s="1" t="s">
        <v>2</v>
      </c>
      <c r="B50" s="9">
        <v>1639.226862</v>
      </c>
      <c r="C50" s="9">
        <v>2098.8061199999997</v>
      </c>
      <c r="D50" s="9">
        <v>2274.6830399999999</v>
      </c>
      <c r="E50" s="9">
        <v>2696.6706839999997</v>
      </c>
      <c r="F50" s="9">
        <v>2712.4279919999999</v>
      </c>
      <c r="G50" s="1"/>
      <c r="I50" t="s">
        <v>2</v>
      </c>
      <c r="J50" s="5">
        <f>B50/INDEX(T4:T7,MATCH(I50,R4:R7,0))</f>
        <v>18.213631799999998</v>
      </c>
      <c r="K50" s="5">
        <f>C50/INDEX(T4:T7,MATCH(I50,R4:R7,0))</f>
        <v>23.320067999999996</v>
      </c>
      <c r="L50" s="5">
        <f>D50/INDEX(T4:T7,MATCH(I50,R4:R7,0))</f>
        <v>25.274255999999998</v>
      </c>
      <c r="M50" s="5">
        <f>E50/INDEX(T4:T7,MATCH(I50,R4:R7,0))</f>
        <v>29.963007599999997</v>
      </c>
      <c r="N50" s="5">
        <f>F50/INDEX(T4:T7,MATCH(I50,R4:R7,0))</f>
        <v>30.138088799999998</v>
      </c>
    </row>
    <row r="51" spans="1:14" x14ac:dyDescent="0.25">
      <c r="A51" s="1" t="s">
        <v>3</v>
      </c>
      <c r="B51" s="9">
        <v>1402.946244</v>
      </c>
      <c r="C51" s="9">
        <v>1850.833206</v>
      </c>
      <c r="D51" s="9">
        <v>2039.1842340000001</v>
      </c>
      <c r="E51" s="9">
        <v>2451.1242599999996</v>
      </c>
      <c r="F51" s="9">
        <v>2517.1114499999999</v>
      </c>
      <c r="G51" s="1"/>
      <c r="I51" t="s">
        <v>3</v>
      </c>
      <c r="J51" s="5">
        <f>B51/INDEX(T4:T7,MATCH(I51,R4:R7,0))</f>
        <v>15.249415695652173</v>
      </c>
      <c r="K51" s="5">
        <f>C51/INDEX(T4:T7,MATCH(I51,R4:R7,0))</f>
        <v>20.117752239130436</v>
      </c>
      <c r="L51" s="5">
        <f>D51/INDEX(T4:T7,MATCH(I51,R4:R7,0))</f>
        <v>22.16504602173913</v>
      </c>
      <c r="M51" s="5">
        <f>E51/INDEX(T4:T7,MATCH(I51,R4:R7,0))</f>
        <v>26.642654999999994</v>
      </c>
      <c r="N51" s="5">
        <f>F51/INDEX(T4:T7,MATCH(I51,R4:R7,0))</f>
        <v>27.359907065217389</v>
      </c>
    </row>
    <row r="52" spans="1:14" x14ac:dyDescent="0.25">
      <c r="A52" s="1" t="s">
        <v>4</v>
      </c>
      <c r="B52" s="9">
        <v>1332.683712</v>
      </c>
      <c r="C52" s="9">
        <v>1808.792856</v>
      </c>
      <c r="D52" s="9">
        <v>1985.2002179999999</v>
      </c>
      <c r="E52" s="9">
        <v>2436.6617640000004</v>
      </c>
      <c r="F52" s="9">
        <v>2427.8443200000002</v>
      </c>
      <c r="G52" s="1"/>
      <c r="I52" t="s">
        <v>4</v>
      </c>
      <c r="J52" s="5">
        <f>B52/INDEX(T4:T7,MATCH(I52,R4:R7,0))</f>
        <v>14.48569252173913</v>
      </c>
      <c r="K52" s="5">
        <f>C52/INDEX(T4:T7,MATCH(I52,R4:R7,0))</f>
        <v>19.660791913043479</v>
      </c>
      <c r="L52" s="5">
        <f>D52/INDEX(T4:T7,MATCH(I52,R4:R7,0))</f>
        <v>21.578263239130433</v>
      </c>
      <c r="M52" s="5">
        <f>E52/INDEX(T4:T7,MATCH(I52,R4:R7,0))</f>
        <v>26.485453956521745</v>
      </c>
      <c r="N52" s="5">
        <f>F52/INDEX(T4:T7,MATCH(I52,R4:R7,0))</f>
        <v>26.389612173913044</v>
      </c>
    </row>
    <row r="53" spans="1:14" x14ac:dyDescent="0.25">
      <c r="A53" s="1" t="s">
        <v>5</v>
      </c>
      <c r="B53" s="9">
        <v>1346.369526</v>
      </c>
      <c r="C53" s="9">
        <v>1800.3201479999998</v>
      </c>
      <c r="D53" s="9">
        <v>1987.6051620000001</v>
      </c>
      <c r="E53" s="9">
        <v>2380.190724</v>
      </c>
      <c r="F53" s="9">
        <v>2390.6877300000001</v>
      </c>
      <c r="G53" s="1"/>
      <c r="I53" t="s">
        <v>5</v>
      </c>
      <c r="J53" s="5">
        <f>B53/INDEX(T4:T7,MATCH(I53,R4:R7,0))</f>
        <v>14.795269516483517</v>
      </c>
      <c r="K53" s="5">
        <f>C53/INDEX(T4:T7,MATCH(I53,R4:R7,0))</f>
        <v>19.783737890109887</v>
      </c>
      <c r="L53" s="5">
        <f>D53/INDEX(T4:T7,MATCH(I53,R4:R7,0))</f>
        <v>21.841814967032967</v>
      </c>
      <c r="M53" s="5">
        <f>E53/INDEX(T4:T7,MATCH(I53,R4:R7,0))</f>
        <v>26.155942021978021</v>
      </c>
      <c r="N53" s="5">
        <f>F53/INDEX(T4:T7,MATCH(I53,R4:R7,0))</f>
        <v>26.271293736263736</v>
      </c>
    </row>
    <row r="60" spans="1:14" x14ac:dyDescent="0.25">
      <c r="J60" s="4"/>
      <c r="K60" s="4"/>
      <c r="L60" s="4"/>
      <c r="M60" s="4"/>
      <c r="N60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topLeftCell="A22" zoomScale="85" zoomScaleNormal="85" workbookViewId="0">
      <selection activeCell="I1" sqref="I1"/>
    </sheetView>
  </sheetViews>
  <sheetFormatPr defaultRowHeight="15" x14ac:dyDescent="0.25"/>
  <cols>
    <col min="1" max="1" width="24.140625" style="1" customWidth="1"/>
    <col min="2" max="2" width="23.42578125" style="9" customWidth="1"/>
    <col min="3" max="7" width="9.140625" style="9"/>
    <col min="8" max="8" width="9.140625" style="1"/>
    <col min="9" max="9" width="23.42578125" customWidth="1"/>
    <col min="19" max="19" width="10.28515625" bestFit="1" customWidth="1"/>
    <col min="21" max="16384" width="9.140625" style="1"/>
  </cols>
  <sheetData>
    <row r="1" spans="1:20" x14ac:dyDescent="0.25">
      <c r="A1" s="3" t="s">
        <v>21</v>
      </c>
      <c r="C1" s="10" t="s">
        <v>1</v>
      </c>
      <c r="G1" s="1"/>
      <c r="I1" s="2" t="s">
        <v>22</v>
      </c>
      <c r="J1" s="5"/>
      <c r="K1" s="6" t="s">
        <v>1</v>
      </c>
      <c r="L1" s="5"/>
      <c r="M1" s="5"/>
      <c r="N1" s="5"/>
    </row>
    <row r="2" spans="1:20" x14ac:dyDescent="0.25">
      <c r="C2" s="11" t="s">
        <v>7</v>
      </c>
      <c r="G2" s="1"/>
      <c r="J2" s="5"/>
      <c r="K2" s="7" t="str">
        <f>C2</f>
        <v>Neither gas nor pool</v>
      </c>
      <c r="L2" s="5"/>
      <c r="M2" s="5"/>
      <c r="N2" s="5"/>
    </row>
    <row r="3" spans="1:20" x14ac:dyDescent="0.25">
      <c r="A3" s="3" t="s">
        <v>6</v>
      </c>
      <c r="G3" s="1"/>
      <c r="I3" s="2" t="s">
        <v>6</v>
      </c>
      <c r="J3" s="5"/>
      <c r="K3" s="5"/>
      <c r="L3" s="5"/>
      <c r="M3" s="5"/>
      <c r="N3" s="5"/>
    </row>
    <row r="4" spans="1:20" x14ac:dyDescent="0.25">
      <c r="B4" s="9">
        <v>1</v>
      </c>
      <c r="C4" s="9">
        <v>2</v>
      </c>
      <c r="D4" s="9">
        <v>3</v>
      </c>
      <c r="E4" s="9">
        <v>4</v>
      </c>
      <c r="F4" s="9">
        <v>5</v>
      </c>
      <c r="G4" s="1"/>
      <c r="J4" s="5">
        <v>1</v>
      </c>
      <c r="K4" s="5">
        <v>2</v>
      </c>
      <c r="L4" s="5">
        <v>3</v>
      </c>
      <c r="M4" s="5">
        <v>4</v>
      </c>
      <c r="N4" s="5">
        <v>5</v>
      </c>
      <c r="Q4" t="s">
        <v>16</v>
      </c>
      <c r="R4" t="s">
        <v>17</v>
      </c>
      <c r="S4" s="13">
        <v>41609</v>
      </c>
      <c r="T4">
        <f>_xlfn.DAYS(S5,S4)</f>
        <v>90</v>
      </c>
    </row>
    <row r="5" spans="1:20" x14ac:dyDescent="0.25">
      <c r="A5" s="1" t="s">
        <v>2</v>
      </c>
      <c r="B5" s="9">
        <v>822.18603000000007</v>
      </c>
      <c r="C5" s="9">
        <v>1238.4521700000003</v>
      </c>
      <c r="D5" s="9">
        <v>1371.33708</v>
      </c>
      <c r="E5" s="9">
        <v>1717.9387800000002</v>
      </c>
      <c r="F5" s="9">
        <v>1846.1774100000002</v>
      </c>
      <c r="G5" s="1"/>
      <c r="I5" t="s">
        <v>2</v>
      </c>
      <c r="J5" s="5">
        <f>B5/INDEX(T4:T7,MATCH(I5,R4:R7,0))</f>
        <v>9.1354003333333349</v>
      </c>
      <c r="K5" s="5">
        <f>C5/INDEX(T4:T7,MATCH(I5,R4:R7,0))</f>
        <v>13.76057966666667</v>
      </c>
      <c r="L5" s="5">
        <f>D5/INDEX(T4:T7,MATCH(I5,R4:R7,0))</f>
        <v>15.237078666666667</v>
      </c>
      <c r="M5" s="5">
        <f>E5/INDEX(T4:T7,MATCH(I5,R4:R7,0))</f>
        <v>19.08820866666667</v>
      </c>
      <c r="N5" s="5">
        <f>F5/INDEX(T4:T7,MATCH(I5,R4:R7,0))</f>
        <v>20.513082333333337</v>
      </c>
      <c r="R5" s="13" t="s">
        <v>18</v>
      </c>
      <c r="S5" s="13">
        <v>41699</v>
      </c>
      <c r="T5">
        <f t="shared" ref="T5:T7" si="0">_xlfn.DAYS(S6,S5)</f>
        <v>92</v>
      </c>
    </row>
    <row r="6" spans="1:20" x14ac:dyDescent="0.25">
      <c r="A6" s="1" t="s">
        <v>3</v>
      </c>
      <c r="B6" s="9">
        <v>767.87310000000002</v>
      </c>
      <c r="C6" s="9">
        <v>1173.8720400000002</v>
      </c>
      <c r="D6" s="9">
        <v>1343.92626</v>
      </c>
      <c r="E6" s="9">
        <v>1694.02197</v>
      </c>
      <c r="F6" s="9">
        <v>1854.4246500000002</v>
      </c>
      <c r="G6" s="1"/>
      <c r="I6" t="s">
        <v>3</v>
      </c>
      <c r="J6" s="5">
        <f>B6/INDEX(T4:T7,MATCH(I6,R4:R7,0))</f>
        <v>8.3464467391304353</v>
      </c>
      <c r="K6" s="5">
        <f>C6/INDEX(T4:T7,MATCH(I6,R4:R7,0))</f>
        <v>12.759478695652176</v>
      </c>
      <c r="L6" s="5">
        <f>D6/INDEX(T4:T7,MATCH(I6,R4:R7,0))</f>
        <v>14.607894130434783</v>
      </c>
      <c r="M6" s="5">
        <f>E6/INDEX(T4:T7,MATCH(I6,R4:R7,0))</f>
        <v>18.413282282608694</v>
      </c>
      <c r="N6" s="5">
        <f>F6/INDEX(T4:T7,MATCH(I6,R4:R7,0))</f>
        <v>20.156789673913046</v>
      </c>
      <c r="R6" s="13" t="s">
        <v>19</v>
      </c>
      <c r="S6" s="13">
        <v>41791</v>
      </c>
      <c r="T6">
        <f t="shared" si="0"/>
        <v>92</v>
      </c>
    </row>
    <row r="7" spans="1:20" x14ac:dyDescent="0.25">
      <c r="A7" s="1" t="s">
        <v>4</v>
      </c>
      <c r="B7" s="9">
        <v>795.15093000000002</v>
      </c>
      <c r="C7" s="9">
        <v>1242.0456899999999</v>
      </c>
      <c r="D7" s="9">
        <v>1387.71252</v>
      </c>
      <c r="E7" s="9">
        <v>1796.2401300000001</v>
      </c>
      <c r="F7" s="9">
        <v>1868.17749</v>
      </c>
      <c r="G7" s="1"/>
      <c r="I7" t="s">
        <v>4</v>
      </c>
      <c r="J7" s="5">
        <f>B7/INDEX(T4:T7,MATCH(I7,R4:R7,0))</f>
        <v>8.6429448913043476</v>
      </c>
      <c r="K7" s="5">
        <f>C7/INDEX(T4:T7,MATCH(I7,R4:R7,0))</f>
        <v>13.500496630434782</v>
      </c>
      <c r="L7" s="5">
        <f>D7/INDEX(T4:T7,MATCH(I7,R4:R7,0))</f>
        <v>15.083831739130435</v>
      </c>
      <c r="M7" s="5">
        <f>E7/INDEX(T4:T7,MATCH(I7,R4:R7,0))</f>
        <v>19.524349239130437</v>
      </c>
      <c r="N7" s="5">
        <f>F7/INDEX(T4:T7,MATCH(I7,R4:R7,0))</f>
        <v>20.30627706521739</v>
      </c>
      <c r="R7" s="13" t="s">
        <v>20</v>
      </c>
      <c r="S7" s="13">
        <v>41883</v>
      </c>
      <c r="T7">
        <f t="shared" si="0"/>
        <v>91</v>
      </c>
    </row>
    <row r="8" spans="1:20" x14ac:dyDescent="0.25">
      <c r="A8" s="1" t="s">
        <v>5</v>
      </c>
      <c r="B8" s="9">
        <v>728.99724000000003</v>
      </c>
      <c r="C8" s="9">
        <v>1156.3452600000001</v>
      </c>
      <c r="D8" s="9">
        <v>1287.4659600000002</v>
      </c>
      <c r="E8" s="9">
        <v>1622.7876900000001</v>
      </c>
      <c r="F8" s="9">
        <v>1737.1032900000002</v>
      </c>
      <c r="G8" s="1"/>
      <c r="I8" t="s">
        <v>5</v>
      </c>
      <c r="J8" s="5">
        <f>B8/INDEX(T4:T7,MATCH(I8,R4:R7,0))</f>
        <v>8.0109586813186819</v>
      </c>
      <c r="K8" s="5">
        <f>C8/INDEX(T4:T7,MATCH(I8,R4:R7,0))</f>
        <v>12.707090769230771</v>
      </c>
      <c r="L8" s="5">
        <f>D8/INDEX(T4:T7,MATCH(I8,R4:R7,0))</f>
        <v>14.147977582417585</v>
      </c>
      <c r="M8" s="5">
        <f>E8/INDEX(T4:T7,MATCH(I8,R4:R7,0))</f>
        <v>17.83283175824176</v>
      </c>
      <c r="N8" s="5">
        <f>F8/INDEX(T4:T7,MATCH(I8,R4:R7,0))</f>
        <v>19.089047142857144</v>
      </c>
      <c r="R8" s="13"/>
      <c r="S8" s="14">
        <v>41974</v>
      </c>
      <c r="T8">
        <f>SUM(T4:T7)</f>
        <v>365</v>
      </c>
    </row>
    <row r="9" spans="1:20" x14ac:dyDescent="0.25">
      <c r="G9" s="1"/>
      <c r="J9" s="5"/>
      <c r="K9" s="5"/>
      <c r="L9" s="5"/>
      <c r="M9" s="5"/>
      <c r="N9" s="5"/>
      <c r="R9" s="14"/>
    </row>
    <row r="10" spans="1:20" x14ac:dyDescent="0.25">
      <c r="C10" s="10" t="s">
        <v>8</v>
      </c>
      <c r="G10" s="1"/>
      <c r="J10" s="5"/>
      <c r="K10" s="7" t="str">
        <f>C10</f>
        <v>Gas but no pool</v>
      </c>
      <c r="L10" s="5"/>
      <c r="M10" s="5"/>
      <c r="N10" s="5"/>
    </row>
    <row r="11" spans="1:20" x14ac:dyDescent="0.25">
      <c r="A11" s="3" t="s">
        <v>6</v>
      </c>
      <c r="G11" s="1"/>
      <c r="I11" s="2" t="s">
        <v>6</v>
      </c>
      <c r="J11" s="5"/>
      <c r="K11" s="5"/>
      <c r="L11" s="5"/>
      <c r="M11" s="5"/>
      <c r="N11" s="5"/>
    </row>
    <row r="12" spans="1:20" x14ac:dyDescent="0.25"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1"/>
      <c r="J12" s="5">
        <v>1</v>
      </c>
      <c r="K12" s="5">
        <v>2</v>
      </c>
      <c r="L12" s="5">
        <v>3</v>
      </c>
      <c r="M12" s="5">
        <v>4</v>
      </c>
      <c r="N12" s="5">
        <v>5</v>
      </c>
    </row>
    <row r="13" spans="1:20" x14ac:dyDescent="0.25">
      <c r="A13" s="1" t="s">
        <v>2</v>
      </c>
      <c r="B13" s="9">
        <v>562.51980000000003</v>
      </c>
      <c r="C13" s="9">
        <v>1051.2552600000001</v>
      </c>
      <c r="D13" s="9">
        <v>1405.2746400000001</v>
      </c>
      <c r="E13" s="9">
        <v>2019.1006800000002</v>
      </c>
      <c r="F13" s="9">
        <v>1287.4799100000002</v>
      </c>
      <c r="G13" s="1"/>
      <c r="I13" t="s">
        <v>2</v>
      </c>
      <c r="J13" s="5">
        <f>B13/INDEX(T4:T7,MATCH(I13,R4:R7,0))</f>
        <v>6.2502200000000006</v>
      </c>
      <c r="K13" s="5">
        <f>C13/INDEX(T4:T7,MATCH(I13,R4:R7,0))</f>
        <v>11.680614000000002</v>
      </c>
      <c r="L13" s="5">
        <f>D13/INDEX(T4:T7,MATCH(I13,R4:R7,0))</f>
        <v>15.614162666666667</v>
      </c>
      <c r="M13" s="5">
        <f>E13/INDEX(T4:T7,MATCH(I13,R4:R7,0))</f>
        <v>22.434452000000004</v>
      </c>
      <c r="N13" s="5">
        <f>F13/INDEX(T4:T7,MATCH(I13,R4:R7,0))</f>
        <v>14.305332333333336</v>
      </c>
    </row>
    <row r="14" spans="1:20" x14ac:dyDescent="0.25">
      <c r="A14" s="1" t="s">
        <v>3</v>
      </c>
      <c r="B14" s="9">
        <v>443.44817999999998</v>
      </c>
      <c r="C14" s="9">
        <v>938.19144000000017</v>
      </c>
      <c r="D14" s="9">
        <v>1141.5368699999999</v>
      </c>
      <c r="E14" s="9">
        <v>1673.7256500000001</v>
      </c>
      <c r="F14" s="9">
        <v>1061.2062600000002</v>
      </c>
      <c r="G14" s="1"/>
      <c r="I14" t="s">
        <v>3</v>
      </c>
      <c r="J14" s="5">
        <f>B14/INDEX(T4:T7,MATCH(I14,R4:R7,0))</f>
        <v>4.8200889130434783</v>
      </c>
      <c r="K14" s="5">
        <f>C14/INDEX(T4:T7,MATCH(I14,R4:R7,0))</f>
        <v>10.197733043478262</v>
      </c>
      <c r="L14" s="5">
        <f>D14/INDEX(T4:T7,MATCH(I14,R4:R7,0))</f>
        <v>12.408009456521738</v>
      </c>
      <c r="M14" s="5">
        <f>E14/INDEX(T4:T7,MATCH(I14,R4:R7,0))</f>
        <v>18.192670108695655</v>
      </c>
      <c r="N14" s="5">
        <f>F14/INDEX(T4:T7,MATCH(I14,R4:R7,0))</f>
        <v>11.534850652173915</v>
      </c>
    </row>
    <row r="15" spans="1:20" x14ac:dyDescent="0.25">
      <c r="A15" s="1" t="s">
        <v>4</v>
      </c>
      <c r="B15" s="9">
        <v>458.97825</v>
      </c>
      <c r="C15" s="9">
        <v>871.1588999999999</v>
      </c>
      <c r="D15" s="9">
        <v>1168.3980600000002</v>
      </c>
      <c r="E15" s="9">
        <v>1596.75513</v>
      </c>
      <c r="F15" s="9">
        <v>1045.7850000000001</v>
      </c>
      <c r="G15" s="1"/>
      <c r="I15" t="s">
        <v>4</v>
      </c>
      <c r="J15" s="5">
        <f>B15/INDEX(T4:T7,MATCH(I15,R4:R7,0))</f>
        <v>4.9888940217391307</v>
      </c>
      <c r="K15" s="5">
        <f>C15/INDEX(T4:T7,MATCH(I15,R4:R7,0))</f>
        <v>9.4691184782608691</v>
      </c>
      <c r="L15" s="5">
        <f>D15/INDEX(T4:T7,MATCH(I15,R4:R7,0))</f>
        <v>12.699978913043481</v>
      </c>
      <c r="M15" s="5">
        <f>E15/INDEX(T4:T7,MATCH(I15,R4:R7,0))</f>
        <v>17.356034021739131</v>
      </c>
      <c r="N15" s="5">
        <f>F15/INDEX(T4:T7,MATCH(I15,R4:R7,0))</f>
        <v>11.367228260869567</v>
      </c>
    </row>
    <row r="16" spans="1:20" x14ac:dyDescent="0.25">
      <c r="A16" s="1" t="s">
        <v>5</v>
      </c>
      <c r="B16" s="9">
        <v>482.81694000000016</v>
      </c>
      <c r="C16" s="9">
        <v>845.22120000000018</v>
      </c>
      <c r="D16" s="9">
        <v>1303.5140400000003</v>
      </c>
      <c r="E16" s="9">
        <v>1796.4428700000001</v>
      </c>
      <c r="F16" s="9">
        <v>1115.0895300000002</v>
      </c>
      <c r="G16" s="1"/>
      <c r="I16" t="s">
        <v>5</v>
      </c>
      <c r="J16" s="5">
        <f>B16/INDEX(T4:T7,MATCH(I16,R4:R7,0))</f>
        <v>5.3056806593406609</v>
      </c>
      <c r="K16" s="5">
        <f>C16/INDEX(T4:T7,MATCH(I16,R4:R7,0))</f>
        <v>9.2881450549450566</v>
      </c>
      <c r="L16" s="5">
        <f>D16/INDEX(T4:T7,MATCH(I16,R4:R7,0))</f>
        <v>14.324330109890113</v>
      </c>
      <c r="M16" s="5">
        <f>E16/INDEX(T4:T7,MATCH(I16,R4:R7,0))</f>
        <v>19.74113043956044</v>
      </c>
      <c r="N16" s="5">
        <f>F16/INDEX(T4:T7,MATCH(I16,R4:R7,0))</f>
        <v>12.253731098901101</v>
      </c>
    </row>
    <row r="17" spans="1:14" x14ac:dyDescent="0.25">
      <c r="G17" s="1"/>
      <c r="J17" s="5"/>
      <c r="K17" s="5"/>
      <c r="L17" s="5"/>
      <c r="M17" s="5"/>
      <c r="N17" s="5"/>
    </row>
    <row r="18" spans="1:14" x14ac:dyDescent="0.25">
      <c r="C18" s="10" t="s">
        <v>9</v>
      </c>
      <c r="G18" s="1"/>
      <c r="J18" s="5"/>
      <c r="K18" s="7" t="str">
        <f>C18</f>
        <v>Pool but no gas</v>
      </c>
      <c r="L18" s="5"/>
      <c r="M18" s="5"/>
      <c r="N18" s="5"/>
    </row>
    <row r="19" spans="1:14" x14ac:dyDescent="0.25">
      <c r="A19" s="3" t="s">
        <v>6</v>
      </c>
      <c r="G19" s="1"/>
      <c r="I19" s="2" t="s">
        <v>6</v>
      </c>
      <c r="J19" s="5"/>
      <c r="K19" s="5"/>
      <c r="L19" s="5"/>
      <c r="M19" s="5"/>
      <c r="N19" s="5"/>
    </row>
    <row r="20" spans="1:14" x14ac:dyDescent="0.25"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1"/>
      <c r="J20" s="5">
        <v>1</v>
      </c>
      <c r="K20" s="5">
        <v>2</v>
      </c>
      <c r="L20" s="5">
        <v>3</v>
      </c>
      <c r="M20" s="5">
        <v>4</v>
      </c>
      <c r="N20" s="5">
        <v>5</v>
      </c>
    </row>
    <row r="21" spans="1:14" x14ac:dyDescent="0.25">
      <c r="A21" s="1" t="s">
        <v>2</v>
      </c>
      <c r="B21" s="9">
        <v>1498.73964</v>
      </c>
      <c r="C21" s="9">
        <v>1915.0057800000002</v>
      </c>
      <c r="D21" s="9">
        <v>2047.8906899999999</v>
      </c>
      <c r="E21" s="9">
        <v>2394.4923899999999</v>
      </c>
      <c r="F21" s="9">
        <v>2522.7310200000002</v>
      </c>
      <c r="G21" s="1"/>
      <c r="I21" t="s">
        <v>2</v>
      </c>
      <c r="J21" s="5">
        <f>B21/INDEX(T4:T7,MATCH(I21,R4:R7,0))</f>
        <v>16.652662666666668</v>
      </c>
      <c r="K21" s="5">
        <f>C21/INDEX(T4:T7,MATCH(I21,R4:R7,0))</f>
        <v>21.277842000000003</v>
      </c>
      <c r="L21" s="5">
        <f>D21/INDEX(T4:T7,MATCH(I21,R4:R7,0))</f>
        <v>22.754341</v>
      </c>
      <c r="M21" s="5">
        <f>E21/INDEX(T4:T7,MATCH(I21,R4:R7,0))</f>
        <v>26.605470999999998</v>
      </c>
      <c r="N21" s="5">
        <f>F21/INDEX(T4:T7,MATCH(I21,R4:R7,0))</f>
        <v>28.030344666666668</v>
      </c>
    </row>
    <row r="22" spans="1:14" x14ac:dyDescent="0.25">
      <c r="A22" s="1" t="s">
        <v>3</v>
      </c>
      <c r="B22" s="9">
        <v>1286.2234800000001</v>
      </c>
      <c r="C22" s="9">
        <v>1692.2224200000001</v>
      </c>
      <c r="D22" s="9">
        <v>1862.27664</v>
      </c>
      <c r="E22" s="9">
        <v>2212.3723500000001</v>
      </c>
      <c r="F22" s="9">
        <v>2372.7750300000002</v>
      </c>
      <c r="G22" s="1"/>
      <c r="I22" t="s">
        <v>3</v>
      </c>
      <c r="J22" s="5">
        <f>B22/INDEX(T4:T7,MATCH(I22,R4:R7,0))</f>
        <v>13.980690000000001</v>
      </c>
      <c r="K22" s="5">
        <f>C22/INDEX(T4:T7,MATCH(I22,R4:R7,0))</f>
        <v>18.393721956521741</v>
      </c>
      <c r="L22" s="5">
        <f>D22/INDEX(T4:T7,MATCH(I22,R4:R7,0))</f>
        <v>20.242137391304347</v>
      </c>
      <c r="M22" s="5">
        <f>E22/INDEX(T4:T7,MATCH(I22,R4:R7,0))</f>
        <v>24.047525543478262</v>
      </c>
      <c r="N22" s="5">
        <f>F22/INDEX(T4:T7,MATCH(I22,R4:R7,0))</f>
        <v>25.79103293478261</v>
      </c>
    </row>
    <row r="23" spans="1:14" x14ac:dyDescent="0.25">
      <c r="A23" s="1" t="s">
        <v>4</v>
      </c>
      <c r="B23" s="9">
        <v>1217.9047500000001</v>
      </c>
      <c r="C23" s="9">
        <v>1664.7995100000001</v>
      </c>
      <c r="D23" s="9">
        <v>1810.4663400000002</v>
      </c>
      <c r="E23" s="9">
        <v>2218.99395</v>
      </c>
      <c r="F23" s="9">
        <v>2290.9313099999999</v>
      </c>
      <c r="G23" s="1"/>
      <c r="I23" t="s">
        <v>4</v>
      </c>
      <c r="J23" s="5">
        <f>B23/INDEX(T4:T7,MATCH(I23,R4:R7,0))</f>
        <v>13.238095108695655</v>
      </c>
      <c r="K23" s="5">
        <f>C23/INDEX(T4:T7,MATCH(I23,R4:R7,0))</f>
        <v>18.095646847826089</v>
      </c>
      <c r="L23" s="5">
        <f>D23/INDEX(T4:T7,MATCH(I23,R4:R7,0))</f>
        <v>19.678981956521742</v>
      </c>
      <c r="M23" s="5">
        <f>E23/INDEX(T4:T7,MATCH(I23,R4:R7,0))</f>
        <v>24.119499456521741</v>
      </c>
      <c r="N23" s="5">
        <f>F23/INDEX(T4:T7,MATCH(I23,R4:R7,0))</f>
        <v>24.901427282608694</v>
      </c>
    </row>
    <row r="24" spans="1:14" x14ac:dyDescent="0.25">
      <c r="A24" s="1" t="s">
        <v>5</v>
      </c>
      <c r="B24" s="9">
        <v>1227.0866400000002</v>
      </c>
      <c r="C24" s="9">
        <v>1654.4346600000001</v>
      </c>
      <c r="D24" s="9">
        <v>1785.5553600000003</v>
      </c>
      <c r="E24" s="9">
        <v>2120.87709</v>
      </c>
      <c r="F24" s="9">
        <v>2235.1926900000003</v>
      </c>
      <c r="G24" s="1"/>
      <c r="I24" t="s">
        <v>5</v>
      </c>
      <c r="J24" s="5">
        <f>B24/INDEX(T4:T7,MATCH(I24,R4:R7,0))</f>
        <v>13.484468571428573</v>
      </c>
      <c r="K24" s="5">
        <f>C24/INDEX(T4:T7,MATCH(I24,R4:R7,0))</f>
        <v>18.180600659340662</v>
      </c>
      <c r="L24" s="5">
        <f>D24/INDEX(T4:T7,MATCH(I24,R4:R7,0))</f>
        <v>19.621487472527477</v>
      </c>
      <c r="M24" s="5">
        <f>E24/INDEX(T4:T7,MATCH(I24,R4:R7,0))</f>
        <v>23.306341648351648</v>
      </c>
      <c r="N24" s="5">
        <f>F24/INDEX(T4:T7,MATCH(I24,R4:R7,0))</f>
        <v>24.562557032967035</v>
      </c>
    </row>
    <row r="25" spans="1:14" x14ac:dyDescent="0.25">
      <c r="G25" s="1"/>
      <c r="J25" s="5"/>
      <c r="K25" s="5"/>
      <c r="L25" s="5"/>
      <c r="M25" s="5"/>
      <c r="N25" s="5"/>
    </row>
    <row r="26" spans="1:14" x14ac:dyDescent="0.25">
      <c r="C26" s="10" t="s">
        <v>10</v>
      </c>
      <c r="G26" s="1"/>
      <c r="J26" s="5"/>
      <c r="K26" s="7" t="str">
        <f>C26</f>
        <v>Both pool and gas</v>
      </c>
      <c r="L26" s="5"/>
      <c r="M26" s="5"/>
      <c r="N26" s="5"/>
    </row>
    <row r="27" spans="1:14" x14ac:dyDescent="0.25">
      <c r="A27" s="1" t="s">
        <v>6</v>
      </c>
      <c r="G27" s="1"/>
      <c r="I27" s="2" t="s">
        <v>6</v>
      </c>
      <c r="J27" s="5"/>
      <c r="K27" s="5"/>
      <c r="L27" s="5"/>
      <c r="M27" s="5"/>
      <c r="N27" s="5"/>
    </row>
    <row r="28" spans="1:14" x14ac:dyDescent="0.25"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1"/>
      <c r="J28" s="5">
        <v>1</v>
      </c>
      <c r="K28" s="5">
        <v>2</v>
      </c>
      <c r="L28" s="5">
        <v>3</v>
      </c>
      <c r="M28" s="5">
        <v>4</v>
      </c>
      <c r="N28" s="5">
        <v>5</v>
      </c>
    </row>
    <row r="29" spans="1:14" x14ac:dyDescent="0.25">
      <c r="A29" s="1" t="s">
        <v>2</v>
      </c>
      <c r="B29" s="9">
        <v>1239.07341</v>
      </c>
      <c r="C29" s="9">
        <v>1727.8088700000001</v>
      </c>
      <c r="D29" s="9">
        <v>2081.82825</v>
      </c>
      <c r="E29" s="9">
        <v>2695.6542899999999</v>
      </c>
      <c r="F29" s="9">
        <v>1964.0335200000002</v>
      </c>
      <c r="G29" s="1"/>
      <c r="I29" t="s">
        <v>2</v>
      </c>
      <c r="J29" s="5">
        <f>B29/INDEX(T4:T7,MATCH(I29,R4:R7,0))</f>
        <v>13.767482333333334</v>
      </c>
      <c r="K29" s="5">
        <f>C29/INDEX(T4:T7,MATCH(I29,R4:R7,0))</f>
        <v>19.197876333333333</v>
      </c>
      <c r="L29" s="5">
        <f>D29/INDEX(T4:T7,MATCH(I29,R4:R7,0))</f>
        <v>23.131425</v>
      </c>
      <c r="M29" s="5">
        <f>E29/INDEX(T4:T7,MATCH(I29,R4:R7,0))</f>
        <v>29.951714333333332</v>
      </c>
      <c r="N29" s="5">
        <f>F29/INDEX(T4:T7,MATCH(I29,R4:R7,0))</f>
        <v>21.822594666666667</v>
      </c>
    </row>
    <row r="30" spans="1:14" x14ac:dyDescent="0.25">
      <c r="A30" s="1" t="s">
        <v>3</v>
      </c>
      <c r="B30" s="9">
        <v>961.79856000000007</v>
      </c>
      <c r="C30" s="9">
        <v>1456.5418200000001</v>
      </c>
      <c r="D30" s="9">
        <v>1659.88725</v>
      </c>
      <c r="E30" s="9">
        <v>2192.0760300000002</v>
      </c>
      <c r="F30" s="9">
        <v>1579.5566400000002</v>
      </c>
      <c r="G30" s="1"/>
      <c r="I30" t="s">
        <v>3</v>
      </c>
      <c r="J30" s="5">
        <f>B30/INDEX(T4:T7,MATCH(I30,R4:R7,0))</f>
        <v>10.454332173913045</v>
      </c>
      <c r="K30" s="5">
        <f>C30/INDEX(T4:T7,MATCH(I30,R4:R7,0))</f>
        <v>15.831976304347828</v>
      </c>
      <c r="L30" s="5">
        <f>D30/INDEX(T4:T7,MATCH(I30,R4:R7,0))</f>
        <v>18.042252717391303</v>
      </c>
      <c r="M30" s="5">
        <f>E30/INDEX(T4:T7,MATCH(I30,R4:R7,0))</f>
        <v>23.826913369565219</v>
      </c>
      <c r="N30" s="5">
        <f>F30/INDEX(T4:T7,MATCH(I30,R4:R7,0))</f>
        <v>17.169093913043479</v>
      </c>
    </row>
    <row r="31" spans="1:14" x14ac:dyDescent="0.25">
      <c r="A31" s="1" t="s">
        <v>4</v>
      </c>
      <c r="B31" s="9">
        <v>881.73207000000002</v>
      </c>
      <c r="C31" s="9">
        <v>1293.91272</v>
      </c>
      <c r="D31" s="9">
        <v>1591.1518800000003</v>
      </c>
      <c r="E31" s="9">
        <v>2019.5089499999999</v>
      </c>
      <c r="F31" s="9">
        <v>1468.5388200000002</v>
      </c>
      <c r="G31" s="1"/>
      <c r="I31" t="s">
        <v>4</v>
      </c>
      <c r="J31" s="5">
        <f>B31/INDEX(T4:T7,MATCH(I31,R4:R7,0))</f>
        <v>9.584044239130435</v>
      </c>
      <c r="K31" s="5">
        <f>C31/INDEX(T4:T7,MATCH(I31,R4:R7,0))</f>
        <v>14.064268695652174</v>
      </c>
      <c r="L31" s="5">
        <f>D31/INDEX(T4:T7,MATCH(I31,R4:R7,0))</f>
        <v>17.295129130434788</v>
      </c>
      <c r="M31" s="5">
        <f>E31/INDEX(T4:T7,MATCH(I31,R4:R7,0))</f>
        <v>21.951184239130434</v>
      </c>
      <c r="N31" s="5">
        <f>F31/INDEX(T4:T7,MATCH(I31,R4:R7,0))</f>
        <v>15.962378478260872</v>
      </c>
    </row>
    <row r="32" spans="1:14" x14ac:dyDescent="0.25">
      <c r="A32" s="1" t="s">
        <v>5</v>
      </c>
      <c r="B32" s="9">
        <v>980.90634000000034</v>
      </c>
      <c r="C32" s="9">
        <v>1343.3106000000002</v>
      </c>
      <c r="D32" s="9">
        <v>1801.6034400000001</v>
      </c>
      <c r="E32" s="9">
        <v>2294.5322700000002</v>
      </c>
      <c r="F32" s="9">
        <v>1613.1789300000003</v>
      </c>
      <c r="G32" s="1"/>
      <c r="I32" t="s">
        <v>5</v>
      </c>
      <c r="J32" s="5">
        <f>B32/INDEX(T4:T7,MATCH(I32,R4:R7,0))</f>
        <v>10.779190549450552</v>
      </c>
      <c r="K32" s="5">
        <f>C32/INDEX(T4:T7,MATCH(I32,R4:R7,0))</f>
        <v>14.761654945054948</v>
      </c>
      <c r="L32" s="5">
        <f>D32/INDEX(T4:T7,MATCH(I32,R4:R7,0))</f>
        <v>19.797840000000001</v>
      </c>
      <c r="M32" s="5">
        <f>E32/INDEX(T4:T7,MATCH(I32,R4:R7,0))</f>
        <v>25.214640329670331</v>
      </c>
      <c r="N32" s="5">
        <f>F32/INDEX(T4:T7,MATCH(I32,R4:R7,0))</f>
        <v>17.727240989010991</v>
      </c>
    </row>
    <row r="33" spans="1:14" x14ac:dyDescent="0.25">
      <c r="G33" s="1"/>
      <c r="J33" s="5"/>
      <c r="K33" s="5"/>
      <c r="L33" s="5"/>
      <c r="M33" s="5"/>
      <c r="N33" s="5"/>
    </row>
    <row r="34" spans="1:14" x14ac:dyDescent="0.25">
      <c r="G34" s="1"/>
    </row>
    <row r="35" spans="1:14" x14ac:dyDescent="0.25">
      <c r="G35" s="1"/>
      <c r="J35" s="4"/>
      <c r="K35" s="4"/>
      <c r="L35" s="4"/>
      <c r="M35" s="4"/>
      <c r="N35" s="4"/>
    </row>
    <row r="36" spans="1:14" x14ac:dyDescent="0.25">
      <c r="G36" s="1"/>
    </row>
    <row r="37" spans="1:14" x14ac:dyDescent="0.25">
      <c r="C37" s="10" t="s">
        <v>14</v>
      </c>
      <c r="G37" s="1"/>
      <c r="J37" s="5"/>
      <c r="K37" s="7" t="str">
        <f>C37</f>
        <v>No Pool - Gas not controlled</v>
      </c>
      <c r="L37" s="5"/>
      <c r="M37" s="5"/>
      <c r="N37" s="5"/>
    </row>
    <row r="38" spans="1:14" x14ac:dyDescent="0.25">
      <c r="A38" s="3" t="s">
        <v>6</v>
      </c>
      <c r="G38" s="1"/>
      <c r="I38" s="2" t="s">
        <v>6</v>
      </c>
      <c r="J38" s="5"/>
      <c r="K38" s="5"/>
      <c r="L38" s="5"/>
      <c r="M38" s="5"/>
      <c r="N38" s="5"/>
    </row>
    <row r="39" spans="1:14" x14ac:dyDescent="0.25">
      <c r="B39" s="9">
        <v>1</v>
      </c>
      <c r="C39" s="9">
        <v>2</v>
      </c>
      <c r="D39" s="9">
        <v>3</v>
      </c>
      <c r="E39" s="9">
        <v>4</v>
      </c>
      <c r="F39" s="9">
        <v>5</v>
      </c>
      <c r="G39" s="1"/>
      <c r="J39" s="5">
        <v>1</v>
      </c>
      <c r="K39" s="5">
        <v>2</v>
      </c>
      <c r="L39" s="5">
        <v>3</v>
      </c>
      <c r="M39" s="5">
        <v>4</v>
      </c>
      <c r="N39" s="5">
        <v>5</v>
      </c>
    </row>
    <row r="40" spans="1:14" x14ac:dyDescent="0.25">
      <c r="A40" s="1" t="s">
        <v>2</v>
      </c>
      <c r="B40" s="9">
        <v>798.02928000000009</v>
      </c>
      <c r="C40" s="9">
        <v>1214.60697</v>
      </c>
      <c r="D40" s="9">
        <v>1374.0275700000002</v>
      </c>
      <c r="E40" s="9">
        <v>1756.53099</v>
      </c>
      <c r="F40" s="9">
        <v>1770.8139300000003</v>
      </c>
      <c r="G40" s="1"/>
      <c r="I40" t="s">
        <v>2</v>
      </c>
      <c r="J40" s="5">
        <f>B40/INDEX(T4:T7,MATCH(I40,R4:R7,0))</f>
        <v>8.8669920000000015</v>
      </c>
      <c r="K40" s="5">
        <f>C40/INDEX(T4:T7,MATCH(I40,R4:R7,0))</f>
        <v>13.495633</v>
      </c>
      <c r="L40" s="5">
        <f>D40/INDEX(T4:T7,MATCH(I40,R4:R7,0))</f>
        <v>15.266973000000002</v>
      </c>
      <c r="M40" s="5">
        <f>E40/INDEX(T4:T7,MATCH(I40,R4:R7,0))</f>
        <v>19.517011</v>
      </c>
      <c r="N40" s="5">
        <f>F40/INDEX(T4:T7,MATCH(I40,R4:R7,0))</f>
        <v>19.675710333333335</v>
      </c>
    </row>
    <row r="41" spans="1:14" x14ac:dyDescent="0.25">
      <c r="A41" s="1" t="s">
        <v>3</v>
      </c>
      <c r="B41" s="9">
        <v>737.56440000000009</v>
      </c>
      <c r="C41" s="9">
        <v>1143.5438100000001</v>
      </c>
      <c r="D41" s="9">
        <v>1314.2713500000002</v>
      </c>
      <c r="E41" s="9">
        <v>1687.6672800000001</v>
      </c>
      <c r="F41" s="9">
        <v>1747.4802300000001</v>
      </c>
      <c r="G41" s="1"/>
      <c r="I41" t="s">
        <v>3</v>
      </c>
      <c r="J41" s="5">
        <f>B41/INDEX(T4:T7,MATCH(I41,R4:R7,0))</f>
        <v>8.017004347826088</v>
      </c>
      <c r="K41" s="5">
        <f>C41/INDEX(T4:T7,MATCH(I41,R4:R7,0))</f>
        <v>12.429824021739131</v>
      </c>
      <c r="L41" s="5">
        <f>D41/INDEX(T4:T7,MATCH(I41,R4:R7,0))</f>
        <v>14.285558152173916</v>
      </c>
      <c r="M41" s="5">
        <f>E41/INDEX(T4:T7,MATCH(I41,R4:R7,0))</f>
        <v>18.344209565217394</v>
      </c>
      <c r="N41" s="5">
        <f>F41/INDEX(T4:T7,MATCH(I41,R4:R7,0))</f>
        <v>18.994350326086959</v>
      </c>
    </row>
    <row r="42" spans="1:14" x14ac:dyDescent="0.25">
      <c r="A42" s="1" t="s">
        <v>4</v>
      </c>
      <c r="B42" s="9">
        <v>763.32074999999998</v>
      </c>
      <c r="C42" s="9">
        <v>1194.88167</v>
      </c>
      <c r="D42" s="9">
        <v>1354.7830799999999</v>
      </c>
      <c r="E42" s="9">
        <v>1764.0026100000002</v>
      </c>
      <c r="F42" s="9">
        <v>1756.0101900000002</v>
      </c>
      <c r="G42" s="1"/>
      <c r="I42" t="s">
        <v>4</v>
      </c>
      <c r="J42" s="5">
        <f>B42/INDEX(T4:T7,MATCH(I42,R4:R7,0))</f>
        <v>8.2969646739130436</v>
      </c>
      <c r="K42" s="5">
        <f>C42/INDEX(T4:T7,MATCH(I42,R4:R7,0))</f>
        <v>12.987844239130435</v>
      </c>
      <c r="L42" s="5">
        <f>D42/INDEX(T4:T7,MATCH(I42,R4:R7,0))</f>
        <v>14.72590304347826</v>
      </c>
      <c r="M42" s="5">
        <f>E42/INDEX(T4:T7,MATCH(I42,R4:R7,0))</f>
        <v>19.17394141304348</v>
      </c>
      <c r="N42" s="5">
        <f>F42/INDEX(T4:T7,MATCH(I42,R4:R7,0))</f>
        <v>19.087067282608697</v>
      </c>
    </row>
    <row r="43" spans="1:14" x14ac:dyDescent="0.25">
      <c r="A43" s="1" t="s">
        <v>5</v>
      </c>
      <c r="B43" s="9">
        <v>705.64122000000009</v>
      </c>
      <c r="C43" s="9">
        <v>1117.1169300000001</v>
      </c>
      <c r="D43" s="9">
        <v>1286.8782000000001</v>
      </c>
      <c r="E43" s="9">
        <v>1642.7306100000001</v>
      </c>
      <c r="F43" s="9">
        <v>1652.2454400000001</v>
      </c>
      <c r="G43" s="1"/>
      <c r="I43" t="s">
        <v>5</v>
      </c>
      <c r="J43" s="5">
        <f>B43/INDEX(T4:T7,MATCH(I43,R4:R7,0))</f>
        <v>7.7542991208791214</v>
      </c>
      <c r="K43" s="5">
        <f>C43/INDEX(T4:T7,MATCH(I43,R4:R7,0))</f>
        <v>12.276010219780222</v>
      </c>
      <c r="L43" s="5">
        <f>D43/INDEX(T4:T7,MATCH(I43,R4:R7,0))</f>
        <v>14.141518681318683</v>
      </c>
      <c r="M43" s="5">
        <f>E43/INDEX(T4:T7,MATCH(I43,R4:R7,0))</f>
        <v>18.051984725274725</v>
      </c>
      <c r="N43" s="5">
        <f>F43/INDEX(T4:T7,MATCH(I43,R4:R7,0))</f>
        <v>18.156543296703298</v>
      </c>
    </row>
    <row r="44" spans="1:14" x14ac:dyDescent="0.25">
      <c r="G44" s="1"/>
    </row>
    <row r="45" spans="1:14" x14ac:dyDescent="0.25">
      <c r="G45" s="1"/>
    </row>
    <row r="46" spans="1:14" x14ac:dyDescent="0.25">
      <c r="G46" s="1"/>
    </row>
    <row r="47" spans="1:14" x14ac:dyDescent="0.25">
      <c r="C47" s="10" t="s">
        <v>15</v>
      </c>
      <c r="G47" s="1"/>
      <c r="J47" s="5"/>
      <c r="K47" s="7" t="str">
        <f>C47</f>
        <v>Pool - Gas not controlled</v>
      </c>
      <c r="L47" s="5"/>
      <c r="M47" s="5"/>
      <c r="N47" s="5"/>
    </row>
    <row r="48" spans="1:14" x14ac:dyDescent="0.25">
      <c r="A48" s="3" t="s">
        <v>6</v>
      </c>
      <c r="G48" s="1"/>
      <c r="I48" s="2" t="s">
        <v>6</v>
      </c>
      <c r="J48" s="5"/>
      <c r="K48" s="5"/>
      <c r="L48" s="5"/>
      <c r="M48" s="5"/>
      <c r="N48" s="5"/>
    </row>
    <row r="49" spans="1:14" x14ac:dyDescent="0.25">
      <c r="B49" s="9">
        <v>1</v>
      </c>
      <c r="C49" s="9">
        <v>2</v>
      </c>
      <c r="D49" s="9">
        <v>3</v>
      </c>
      <c r="E49" s="9">
        <v>4</v>
      </c>
      <c r="F49" s="9">
        <v>5</v>
      </c>
      <c r="G49" s="1"/>
      <c r="J49" s="5">
        <v>1</v>
      </c>
      <c r="K49" s="5">
        <v>2</v>
      </c>
      <c r="L49" s="5">
        <v>3</v>
      </c>
      <c r="M49" s="5">
        <v>4</v>
      </c>
      <c r="N49" s="5">
        <v>5</v>
      </c>
    </row>
    <row r="50" spans="1:14" x14ac:dyDescent="0.25">
      <c r="A50" s="1" t="s">
        <v>2</v>
      </c>
      <c r="B50" s="9">
        <v>1485.8489099999999</v>
      </c>
      <c r="C50" s="9">
        <v>1902.4266</v>
      </c>
      <c r="D50" s="9">
        <v>2061.8472000000002</v>
      </c>
      <c r="E50" s="9">
        <v>2444.3506200000002</v>
      </c>
      <c r="F50" s="9">
        <v>2458.6335600000002</v>
      </c>
      <c r="G50" s="1"/>
      <c r="I50" t="s">
        <v>2</v>
      </c>
      <c r="J50" s="5">
        <f>B50/INDEX(T4:T7,MATCH(I50,R4:R7,0))</f>
        <v>16.509432333333333</v>
      </c>
      <c r="K50" s="5">
        <f>C50/INDEX(T4:T7,MATCH(I50,R4:R7,0))</f>
        <v>21.138073333333335</v>
      </c>
      <c r="L50" s="5">
        <f>D50/INDEX(T4:T7,MATCH(I50,R4:R7,0))</f>
        <v>22.909413333333337</v>
      </c>
      <c r="M50" s="5">
        <f>E50/INDEX(T4:T7,MATCH(I50,R4:R7,0))</f>
        <v>27.159451333333337</v>
      </c>
      <c r="N50" s="5">
        <f>F50/INDEX(T4:T7,MATCH(I50,R4:R7,0))</f>
        <v>27.318150666666668</v>
      </c>
    </row>
    <row r="51" spans="1:14" x14ac:dyDescent="0.25">
      <c r="A51" s="1" t="s">
        <v>3</v>
      </c>
      <c r="B51" s="9">
        <v>1271.67642</v>
      </c>
      <c r="C51" s="9">
        <v>1677.6558300000002</v>
      </c>
      <c r="D51" s="9">
        <v>1848.38337</v>
      </c>
      <c r="E51" s="9">
        <v>2221.7792999999997</v>
      </c>
      <c r="F51" s="9">
        <v>2281.5922500000001</v>
      </c>
      <c r="G51" s="1"/>
      <c r="I51" t="s">
        <v>3</v>
      </c>
      <c r="J51" s="5">
        <f>B51/INDEX(T4:T7,MATCH(I51,R4:R7,0))</f>
        <v>13.822569782608696</v>
      </c>
      <c r="K51" s="5">
        <f>C51/INDEX(T4:T7,MATCH(I51,R4:R7,0))</f>
        <v>18.235389456521741</v>
      </c>
      <c r="L51" s="5">
        <f>D51/INDEX(T4:T7,MATCH(I51,R4:R7,0))</f>
        <v>20.09112358695652</v>
      </c>
      <c r="M51" s="5">
        <f>E51/INDEX(T4:T7,MATCH(I51,R4:R7,0))</f>
        <v>24.149774999999998</v>
      </c>
      <c r="N51" s="5">
        <f>F51/INDEX(T4:T7,MATCH(I51,R4:R7,0))</f>
        <v>24.799915760869567</v>
      </c>
    </row>
    <row r="52" spans="1:14" x14ac:dyDescent="0.25">
      <c r="A52" s="1" t="s">
        <v>4</v>
      </c>
      <c r="B52" s="9">
        <v>1207.9881600000001</v>
      </c>
      <c r="C52" s="9">
        <v>1639.54908</v>
      </c>
      <c r="D52" s="9">
        <v>1799.4504899999999</v>
      </c>
      <c r="E52" s="9">
        <v>2208.6700200000005</v>
      </c>
      <c r="F52" s="9">
        <v>2200.6776000000004</v>
      </c>
      <c r="G52" s="1"/>
      <c r="I52" t="s">
        <v>4</v>
      </c>
      <c r="J52" s="5">
        <f>B52/INDEX(T4:T7,MATCH(I52,R4:R7,0))</f>
        <v>13.130306086956523</v>
      </c>
      <c r="K52" s="5">
        <f>C52/INDEX(T4:T7,MATCH(I52,R4:R7,0))</f>
        <v>17.821185652173913</v>
      </c>
      <c r="L52" s="5">
        <f>D52/INDEX(T4:T7,MATCH(I52,R4:R7,0))</f>
        <v>19.559244456521739</v>
      </c>
      <c r="M52" s="5">
        <f>E52/INDEX(T4:T7,MATCH(I52,R4:R7,0))</f>
        <v>24.007282826086961</v>
      </c>
      <c r="N52" s="5">
        <f>F52/INDEX(T4:T7,MATCH(I52,R4:R7,0))</f>
        <v>23.920408695652178</v>
      </c>
    </row>
    <row r="53" spans="1:14" x14ac:dyDescent="0.25">
      <c r="A53" s="1" t="s">
        <v>5</v>
      </c>
      <c r="B53" s="9">
        <v>1220.3934300000001</v>
      </c>
      <c r="C53" s="9">
        <v>1631.86914</v>
      </c>
      <c r="D53" s="9">
        <v>1801.6304100000002</v>
      </c>
      <c r="E53" s="9">
        <v>2157.4828199999997</v>
      </c>
      <c r="F53" s="9">
        <v>2166.9976500000002</v>
      </c>
      <c r="G53" s="1"/>
      <c r="I53" t="s">
        <v>5</v>
      </c>
      <c r="J53" s="5">
        <f>B53/INDEX(T4:T7,MATCH(I53,R4:R7,0))</f>
        <v>13.410916813186814</v>
      </c>
      <c r="K53" s="5">
        <f>C53/INDEX(T4:T7,MATCH(I53,R4:R7,0))</f>
        <v>17.932627912087913</v>
      </c>
      <c r="L53" s="5">
        <f>D53/INDEX(T4:T7,MATCH(I53,R4:R7,0))</f>
        <v>19.798136373626377</v>
      </c>
      <c r="M53" s="5">
        <f>E53/INDEX(T4:T7,MATCH(I53,R4:R7,0))</f>
        <v>23.708602417582416</v>
      </c>
      <c r="N53" s="5">
        <f>F53/INDEX(T4:T7,MATCH(I53,R4:R7,0))</f>
        <v>23.813160989010992</v>
      </c>
    </row>
    <row r="60" spans="1:14" x14ac:dyDescent="0.25">
      <c r="J60" s="4"/>
      <c r="K60" s="4"/>
      <c r="L60" s="4"/>
      <c r="M60" s="4"/>
      <c r="N60" s="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="85" zoomScaleNormal="85" workbookViewId="0">
      <selection activeCell="G25" sqref="G25"/>
    </sheetView>
  </sheetViews>
  <sheetFormatPr defaultRowHeight="15" x14ac:dyDescent="0.25"/>
  <cols>
    <col min="1" max="1" width="24.140625" style="1" customWidth="1"/>
    <col min="2" max="2" width="23.42578125" style="9" customWidth="1"/>
    <col min="3" max="7" width="9.140625" style="9"/>
    <col min="8" max="8" width="9.140625" style="1"/>
    <col min="22" max="16384" width="9.140625" style="1"/>
  </cols>
  <sheetData>
    <row r="1" spans="1:21" ht="15.75" x14ac:dyDescent="0.25">
      <c r="C1" s="12" t="s">
        <v>13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C3" s="10" t="s">
        <v>1</v>
      </c>
      <c r="G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5">
      <c r="C4" s="11" t="s">
        <v>12</v>
      </c>
      <c r="G4" s="1"/>
      <c r="J4" s="5"/>
      <c r="K4" s="7" t="s">
        <v>7</v>
      </c>
      <c r="L4" s="5"/>
      <c r="M4" s="5"/>
      <c r="N4" s="5"/>
      <c r="U4" s="1"/>
    </row>
    <row r="5" spans="1:21" x14ac:dyDescent="0.25">
      <c r="A5" s="3" t="s">
        <v>6</v>
      </c>
      <c r="G5" s="1"/>
      <c r="I5" s="2" t="s">
        <v>6</v>
      </c>
      <c r="J5" s="5"/>
      <c r="K5" s="5"/>
      <c r="L5" s="5"/>
      <c r="M5" s="5"/>
      <c r="N5" s="5"/>
      <c r="U5" s="1"/>
    </row>
    <row r="6" spans="1:21" x14ac:dyDescent="0.25">
      <c r="B6" s="9">
        <v>1</v>
      </c>
      <c r="C6" s="9">
        <v>2</v>
      </c>
      <c r="D6" s="9">
        <v>3</v>
      </c>
      <c r="E6" s="9">
        <v>4</v>
      </c>
      <c r="F6" s="9">
        <v>5</v>
      </c>
      <c r="G6" s="1"/>
      <c r="J6" s="5">
        <v>1</v>
      </c>
      <c r="K6" s="5">
        <v>2</v>
      </c>
      <c r="L6" s="5">
        <v>3</v>
      </c>
      <c r="M6" s="5">
        <v>4</v>
      </c>
      <c r="N6" s="5">
        <v>5</v>
      </c>
      <c r="S6" s="13"/>
      <c r="U6" s="1"/>
    </row>
    <row r="7" spans="1:21" x14ac:dyDescent="0.25">
      <c r="A7" s="1" t="s">
        <v>2</v>
      </c>
      <c r="B7" s="9">
        <v>938.75702400000011</v>
      </c>
      <c r="C7" s="9">
        <v>1428.7957260000001</v>
      </c>
      <c r="D7" s="9">
        <v>1616.3292060000001</v>
      </c>
      <c r="E7" s="9">
        <v>2066.284842</v>
      </c>
      <c r="F7" s="9">
        <v>2083.0864940000001</v>
      </c>
      <c r="G7" s="1"/>
      <c r="I7" t="s">
        <v>2</v>
      </c>
      <c r="J7" s="5">
        <f t="shared" ref="J7:N10" si="0">B7/INDEX($U$7:$U$10,MATCH($I7,$S$7:$S$10,0))</f>
        <v>10.430633600000002</v>
      </c>
      <c r="K7" s="5">
        <f t="shared" si="0"/>
        <v>15.875508066666667</v>
      </c>
      <c r="L7" s="5">
        <f t="shared" si="0"/>
        <v>17.959213400000003</v>
      </c>
      <c r="M7" s="5">
        <f t="shared" si="0"/>
        <v>22.958720466666666</v>
      </c>
      <c r="N7" s="5">
        <f t="shared" si="0"/>
        <v>23.14540548888889</v>
      </c>
      <c r="R7" t="s">
        <v>16</v>
      </c>
      <c r="S7" t="s">
        <v>17</v>
      </c>
      <c r="T7" s="13">
        <v>41609</v>
      </c>
      <c r="U7">
        <f>_xlfn.DAYS(T8,T7)</f>
        <v>90</v>
      </c>
    </row>
    <row r="8" spans="1:21" x14ac:dyDescent="0.25">
      <c r="A8" s="1" t="s">
        <v>3</v>
      </c>
      <c r="B8" s="9">
        <v>867.62952000000007</v>
      </c>
      <c r="C8" s="9">
        <v>1345.200998</v>
      </c>
      <c r="D8" s="9">
        <v>1546.0353300000004</v>
      </c>
      <c r="E8" s="9">
        <v>1985.2774240000001</v>
      </c>
      <c r="F8" s="9">
        <v>2055.6380340000001</v>
      </c>
      <c r="G8" s="1"/>
      <c r="I8" t="s">
        <v>3</v>
      </c>
      <c r="J8" s="5">
        <f t="shared" si="0"/>
        <v>9.4307556521739144</v>
      </c>
      <c r="K8" s="5">
        <f t="shared" si="0"/>
        <v>14.621749978260869</v>
      </c>
      <c r="L8" s="5">
        <f t="shared" si="0"/>
        <v>16.804731847826091</v>
      </c>
      <c r="M8" s="5">
        <f t="shared" si="0"/>
        <v>21.579102434782609</v>
      </c>
      <c r="N8" s="5">
        <f t="shared" si="0"/>
        <v>22.343891673913046</v>
      </c>
      <c r="S8" s="13" t="s">
        <v>18</v>
      </c>
      <c r="T8" s="13">
        <v>41699</v>
      </c>
      <c r="U8">
        <f t="shared" ref="U8:U10" si="1">_xlfn.DAYS(T9,T8)</f>
        <v>92</v>
      </c>
    </row>
    <row r="9" spans="1:21" x14ac:dyDescent="0.25">
      <c r="A9" s="1" t="s">
        <v>4</v>
      </c>
      <c r="B9" s="9">
        <v>897.92785000000003</v>
      </c>
      <c r="C9" s="9">
        <v>1405.5919860000001</v>
      </c>
      <c r="D9" s="9">
        <v>1593.6910639999999</v>
      </c>
      <c r="E9" s="9">
        <v>2075.0740380000002</v>
      </c>
      <c r="F9" s="9">
        <v>2065.6722020000002</v>
      </c>
      <c r="G9" s="1"/>
      <c r="I9" t="s">
        <v>4</v>
      </c>
      <c r="J9" s="5">
        <f t="shared" si="0"/>
        <v>9.7600853260869567</v>
      </c>
      <c r="K9" s="5">
        <f t="shared" si="0"/>
        <v>15.278173760869567</v>
      </c>
      <c r="L9" s="5">
        <f t="shared" si="0"/>
        <v>17.322728956521736</v>
      </c>
      <c r="M9" s="5">
        <f t="shared" si="0"/>
        <v>22.555152586956524</v>
      </c>
      <c r="N9" s="5">
        <f t="shared" si="0"/>
        <v>22.452958717391308</v>
      </c>
      <c r="S9" s="13" t="s">
        <v>19</v>
      </c>
      <c r="T9" s="13">
        <v>41791</v>
      </c>
      <c r="U9">
        <f t="shared" si="1"/>
        <v>92</v>
      </c>
    </row>
    <row r="10" spans="1:21" x14ac:dyDescent="0.25">
      <c r="A10" s="1" t="s">
        <v>5</v>
      </c>
      <c r="B10" s="9">
        <v>830.07687600000008</v>
      </c>
      <c r="C10" s="9">
        <v>1314.1138940000001</v>
      </c>
      <c r="D10" s="9">
        <v>1513.8115600000001</v>
      </c>
      <c r="E10" s="9">
        <v>1932.4164380000002</v>
      </c>
      <c r="F10" s="9">
        <v>1943.6091520000004</v>
      </c>
      <c r="G10" s="1"/>
      <c r="I10" t="s">
        <v>5</v>
      </c>
      <c r="J10" s="5">
        <f t="shared" si="0"/>
        <v>9.1217239120879139</v>
      </c>
      <c r="K10" s="5">
        <f t="shared" si="0"/>
        <v>14.440812021978022</v>
      </c>
      <c r="L10" s="5">
        <f t="shared" si="0"/>
        <v>16.635291868131869</v>
      </c>
      <c r="M10" s="5">
        <f t="shared" si="0"/>
        <v>21.235345472527474</v>
      </c>
      <c r="N10" s="5">
        <f t="shared" si="0"/>
        <v>21.358342329670336</v>
      </c>
      <c r="S10" s="13" t="s">
        <v>20</v>
      </c>
      <c r="T10" s="13">
        <v>41883</v>
      </c>
      <c r="U10">
        <f t="shared" si="1"/>
        <v>91</v>
      </c>
    </row>
    <row r="11" spans="1:21" x14ac:dyDescent="0.25">
      <c r="G11" s="1"/>
      <c r="J11" s="5"/>
      <c r="K11" s="5"/>
      <c r="L11" s="5"/>
      <c r="M11" s="5"/>
      <c r="N11" s="5"/>
      <c r="S11" s="13"/>
      <c r="T11" s="14">
        <v>41974</v>
      </c>
      <c r="U11">
        <f>SUM(U7:U10)</f>
        <v>365</v>
      </c>
    </row>
    <row r="12" spans="1:21" x14ac:dyDescent="0.25">
      <c r="C12" s="10"/>
      <c r="G12" s="1"/>
      <c r="I12" s="1"/>
      <c r="J12" s="1"/>
      <c r="K12" s="1"/>
      <c r="L12" s="1"/>
      <c r="M12" s="1"/>
      <c r="N12" s="1"/>
      <c r="U12" s="1"/>
    </row>
    <row r="13" spans="1:21" x14ac:dyDescent="0.25">
      <c r="G13" s="1"/>
      <c r="J13" s="5"/>
      <c r="K13" s="7"/>
      <c r="L13" s="5"/>
      <c r="M13" s="5"/>
      <c r="N13" s="5"/>
      <c r="U13" s="1"/>
    </row>
    <row r="14" spans="1:21" x14ac:dyDescent="0.25">
      <c r="C14" s="11" t="s">
        <v>11</v>
      </c>
      <c r="G14" s="1"/>
      <c r="K14" s="5" t="str">
        <f>C14</f>
        <v>Pool</v>
      </c>
      <c r="U14" s="1"/>
    </row>
    <row r="15" spans="1:21" x14ac:dyDescent="0.25">
      <c r="A15" s="3" t="s">
        <v>6</v>
      </c>
      <c r="G15" s="1"/>
      <c r="I15" s="2" t="s">
        <v>6</v>
      </c>
      <c r="J15" s="5"/>
      <c r="K15" s="5"/>
      <c r="L15" s="5"/>
      <c r="M15" s="5"/>
      <c r="N15" s="5"/>
      <c r="U15" s="1"/>
    </row>
    <row r="16" spans="1:21" x14ac:dyDescent="0.25">
      <c r="B16" s="9">
        <v>1</v>
      </c>
      <c r="C16" s="9">
        <v>2</v>
      </c>
      <c r="D16" s="9">
        <v>3</v>
      </c>
      <c r="E16" s="9">
        <v>4</v>
      </c>
      <c r="F16" s="9">
        <v>5</v>
      </c>
      <c r="G16" s="1"/>
      <c r="J16" s="5">
        <v>1</v>
      </c>
      <c r="K16" s="5">
        <v>2</v>
      </c>
      <c r="L16" s="5">
        <v>3</v>
      </c>
      <c r="M16" s="5">
        <v>4</v>
      </c>
      <c r="N16" s="5">
        <v>5</v>
      </c>
      <c r="U16" s="1"/>
    </row>
    <row r="17" spans="1:21" x14ac:dyDescent="0.25">
      <c r="A17" s="1" t="s">
        <v>2</v>
      </c>
      <c r="B17" s="9">
        <v>1747.869578</v>
      </c>
      <c r="C17" s="9">
        <v>2237.9082800000001</v>
      </c>
      <c r="D17" s="9">
        <v>2425.4417600000002</v>
      </c>
      <c r="E17" s="9">
        <v>2875.3973959999998</v>
      </c>
      <c r="F17" s="9">
        <v>2892.1990480000004</v>
      </c>
      <c r="G17" s="1"/>
      <c r="I17" t="s">
        <v>2</v>
      </c>
      <c r="J17" s="5">
        <f>B17/INDEX($U$7:$U$10,MATCH($I17,$S$7:$S$10,0))</f>
        <v>19.42077308888889</v>
      </c>
      <c r="K17" s="5">
        <f t="shared" ref="K17:N20" si="2">C17/INDEX($U$7:$U$10,MATCH($I17,$S$7:$S$10,0))</f>
        <v>24.865647555555558</v>
      </c>
      <c r="L17" s="5">
        <f t="shared" si="2"/>
        <v>26.949352888888889</v>
      </c>
      <c r="M17" s="5">
        <f t="shared" si="2"/>
        <v>31.948859955555555</v>
      </c>
      <c r="N17" s="5">
        <f t="shared" si="2"/>
        <v>32.135544977777784</v>
      </c>
      <c r="U17" s="1"/>
    </row>
    <row r="18" spans="1:21" x14ac:dyDescent="0.25">
      <c r="A18" s="1" t="s">
        <v>3</v>
      </c>
      <c r="B18" s="9">
        <v>1495.9290360000002</v>
      </c>
      <c r="C18" s="9">
        <v>1973.5005140000003</v>
      </c>
      <c r="D18" s="9">
        <v>2174.3348460000002</v>
      </c>
      <c r="E18" s="9">
        <v>2613.5769399999999</v>
      </c>
      <c r="F18" s="9">
        <v>2683.9375500000001</v>
      </c>
      <c r="G18" s="1"/>
      <c r="I18" t="s">
        <v>3</v>
      </c>
      <c r="J18" s="5">
        <f t="shared" ref="J18:J20" si="3">B18/INDEX($U$7:$U$10,MATCH($I18,$S$7:$S$10,0))</f>
        <v>16.260098217391306</v>
      </c>
      <c r="K18" s="5">
        <f t="shared" si="2"/>
        <v>21.451092543478264</v>
      </c>
      <c r="L18" s="5">
        <f t="shared" si="2"/>
        <v>23.634074413043482</v>
      </c>
      <c r="M18" s="5">
        <f t="shared" si="2"/>
        <v>28.408445</v>
      </c>
      <c r="N18" s="5">
        <f t="shared" si="2"/>
        <v>29.173234239130437</v>
      </c>
      <c r="U18" s="1"/>
    </row>
    <row r="19" spans="1:21" x14ac:dyDescent="0.25">
      <c r="A19" s="1" t="s">
        <v>4</v>
      </c>
      <c r="B19" s="9">
        <v>1421.0097280000002</v>
      </c>
      <c r="C19" s="9">
        <v>1928.6738640000001</v>
      </c>
      <c r="D19" s="9">
        <v>2116.7729420000001</v>
      </c>
      <c r="E19" s="9">
        <v>2598.1559160000006</v>
      </c>
      <c r="F19" s="9">
        <v>2588.7540800000002</v>
      </c>
      <c r="G19" s="1"/>
      <c r="I19" t="s">
        <v>4</v>
      </c>
      <c r="J19" s="5">
        <f t="shared" si="3"/>
        <v>15.445757913043481</v>
      </c>
      <c r="K19" s="5">
        <f t="shared" si="2"/>
        <v>20.963846347826088</v>
      </c>
      <c r="L19" s="5">
        <f t="shared" si="2"/>
        <v>23.008401543478261</v>
      </c>
      <c r="M19" s="5">
        <f t="shared" si="2"/>
        <v>28.240825173913048</v>
      </c>
      <c r="N19" s="5">
        <f t="shared" si="2"/>
        <v>28.138631304347829</v>
      </c>
      <c r="U19" s="1"/>
    </row>
    <row r="20" spans="1:21" x14ac:dyDescent="0.25">
      <c r="A20" s="1" t="s">
        <v>5</v>
      </c>
      <c r="B20" s="9">
        <v>1435.6025940000002</v>
      </c>
      <c r="C20" s="9">
        <v>1919.6396119999999</v>
      </c>
      <c r="D20" s="9">
        <v>2119.3372780000004</v>
      </c>
      <c r="E20" s="9">
        <v>2537.9421560000001</v>
      </c>
      <c r="F20" s="9">
        <v>2549.1348700000003</v>
      </c>
      <c r="G20" s="1"/>
      <c r="I20" t="s">
        <v>5</v>
      </c>
      <c r="J20" s="5">
        <f t="shared" si="3"/>
        <v>15.775852681318684</v>
      </c>
      <c r="K20" s="5">
        <f t="shared" si="2"/>
        <v>21.094940791208792</v>
      </c>
      <c r="L20" s="5">
        <f t="shared" si="2"/>
        <v>23.289420637362642</v>
      </c>
      <c r="M20" s="5">
        <f t="shared" si="2"/>
        <v>27.889474241758244</v>
      </c>
      <c r="N20" s="5">
        <f t="shared" si="2"/>
        <v>28.012471098901102</v>
      </c>
    </row>
    <row r="21" spans="1:21" x14ac:dyDescent="0.25">
      <c r="G21" s="1"/>
    </row>
    <row r="22" spans="1:21" x14ac:dyDescent="0.25">
      <c r="C22" s="10"/>
      <c r="G22" s="1"/>
    </row>
    <row r="23" spans="1:21" x14ac:dyDescent="0.25">
      <c r="G23" s="1"/>
    </row>
    <row r="24" spans="1:21" x14ac:dyDescent="0.25">
      <c r="G2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Statewide</vt:lpstr>
      <vt:lpstr>Brisbane</vt:lpstr>
      <vt:lpstr>GoldCoast</vt:lpstr>
      <vt:lpstr>SunshineCoast</vt:lpstr>
      <vt:lpstr>Western (SE QLD)</vt:lpstr>
      <vt:lpstr>Wide Bay Burnett</vt:lpstr>
      <vt:lpstr>Capricornia</vt:lpstr>
      <vt:lpstr>Darling Downs</vt:lpstr>
      <vt:lpstr>Central Coast</vt:lpstr>
      <vt:lpstr>Central West</vt:lpstr>
      <vt:lpstr>Lower Burdekin</vt:lpstr>
      <vt:lpstr>North West</vt:lpstr>
      <vt:lpstr>Tablelands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ValuesBank</dc:creator>
  <cp:lastModifiedBy>Kidd, Simon</cp:lastModifiedBy>
  <cp:lastPrinted>2014-07-29T07:29:34Z</cp:lastPrinted>
  <dcterms:created xsi:type="dcterms:W3CDTF">2014-07-07T06:10:28Z</dcterms:created>
  <dcterms:modified xsi:type="dcterms:W3CDTF">2014-12-16T03:25:49Z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atus">
    <vt:lpwstr>Update</vt:lpwstr>
  </property>
</Properties>
</file>